
<file path=[Content_Types].xml><?xml version="1.0" encoding="utf-8"?>
<Types xmlns="http://schemas.openxmlformats.org/package/2006/content-types">
  <Override PartName="/xl/ctrlProps/ctrlProp232.xml" ContentType="application/vnd.ms-excel.controlproperties+xml"/>
  <Override PartName="/xl/ctrlProps/ctrlProp78.xml" ContentType="application/vnd.ms-excel.controlproperties+xml"/>
  <Override PartName="/xl/worksheets/sheet13.xml" ContentType="application/vnd.openxmlformats-officedocument.spreadsheetml.worksheet+xml"/>
  <Override PartName="/xl/styles.xml" ContentType="application/vnd.openxmlformats-officedocument.spreadsheetml.styles+xml"/>
  <Override PartName="/xl/ctrlProps/ctrlProp221.xml" ContentType="application/vnd.ms-excel.controlproperties+xml"/>
  <Override PartName="/xl/ctrlProps/ctrlProp67.xml" ContentType="application/vnd.ms-excel.controlproperties+xml"/>
  <Override PartName="/xl/ctrlProps/ctrlProp169.xml" ContentType="application/vnd.ms-excel.controlproperties+xml"/>
  <Override PartName="/xl/ctrlProps/ctrlProp210.xml" ContentType="application/vnd.ms-excel.controlproperties+xml"/>
  <Override PartName="/xl/ctrlProps/ctrlProp92.xml" ContentType="application/vnd.ms-excel.controlproperties+xml"/>
  <Override PartName="/xl/ctrlProps/ctrlProp45.xml" ContentType="application/vnd.ms-excel.controlproperties+xml"/>
  <Override PartName="/xl/ctrlProps/ctrlProp147.xml" ContentType="application/vnd.ms-excel.controlproperties+xml"/>
  <Override PartName="/xl/ctrlProps/ctrlProp56.xml" ContentType="application/vnd.ms-excel.controlproperties+xml"/>
  <Override PartName="/xl/ctrlProps/ctrlProp194.xml" ContentType="application/vnd.ms-excel.controlproperties+xml"/>
  <Override PartName="/xl/ctrlProps/ctrlProp158.xml" ContentType="application/vnd.ms-excel.controlproperties+xml"/>
  <Default Extension="xml" ContentType="application/xml"/>
  <Override PartName="/xl/ctrlProps/ctrlProp81.xml" ContentType="application/vnd.ms-excel.controlproperties+xml"/>
  <Override PartName="/xl/ctrlProps/ctrlProp34.xml" ContentType="application/vnd.ms-excel.controlproperties+xml"/>
  <Override PartName="/xl/ctrlProps/ctrlProp136.xml" ContentType="application/vnd.ms-excel.controlproperties+xml"/>
  <Override PartName="/xl/ctrlProps/ctrlProp183.xml" ContentType="application/vnd.ms-excel.controlproperties+xml"/>
  <Override PartName="/xl/worksheets/sheet3.xml" ContentType="application/vnd.openxmlformats-officedocument.spreadsheetml.worksheet+xml"/>
  <Override PartName="/xl/ctrlProps/ctrlProp70.xml" ContentType="application/vnd.ms-excel.controlproperties+xml"/>
  <Override PartName="/xl/ctrlProps/ctrlProp23.xml" ContentType="application/vnd.ms-excel.controlproperties+xml"/>
  <Override PartName="/xl/ctrlProps/ctrlProp125.xml" ContentType="application/vnd.ms-excel.controlproperties+xml"/>
  <Override PartName="/xl/ctrlProps/ctrlProp172.xml" ContentType="application/vnd.ms-excel.controlproperties+xml"/>
  <Override PartName="/xl/ctrlProps/ctrlProp150.xml" ContentType="application/vnd.ms-excel.controlproperties+xml"/>
  <Override PartName="/xl/ctrlProps/ctrlProp161.xml" ContentType="application/vnd.ms-excel.controlproperties+xml"/>
  <Override PartName="/xl/ctrlProps/ctrlProp114.xml" ContentType="application/vnd.ms-excel.controlproperties+xml"/>
  <Override PartName="/xl/ctrlProps/ctrlProp12.xml" ContentType="application/vnd.ms-excel.controlproperties+xml"/>
  <Override PartName="/xl/ctrlProps/ctrlProp103.xml" ContentType="application/vnd.ms-excel.controlproperties+xml"/>
  <Override PartName="/xl/ctrlProps/ctrlProp237.xml" ContentType="application/vnd.ms-excel.controlproperties+xml"/>
  <Override PartName="/xl/ctrlProps/ctrlProp215.xml" ContentType="application/vnd.ms-excel.controlproperties+xml"/>
  <Override PartName="/xl/ctrlProps/ctrlProp226.xml" ContentType="application/vnd.ms-excel.controlproperties+xml"/>
  <Override PartName="/xl/ctrlProps/ctrlProp2.xml" ContentType="application/vnd.ms-excel.controlproperties+xml"/>
  <Default Extension="png" ContentType="image/png"/>
  <Override PartName="/xl/ctrlProps/ctrlProp97.xml" ContentType="application/vnd.ms-excel.controlproperties+xml"/>
  <Override PartName="/xl/ctrlProps/ctrlProp199.xml" ContentType="application/vnd.ms-excel.controlproperties+xml"/>
  <Override PartName="/xl/ctrlProps/ctrlProp204.xml" ContentType="application/vnd.ms-excel.controlproperties+xml"/>
  <Override PartName="/xl/ctrlProps/ctrlProp240.xml" ContentType="application/vnd.ms-excel.controlproperties+xml"/>
  <Override PartName="/xl/ctrlProps/ctrlProp75.xml" ContentType="application/vnd.ms-excel.controlproperties+xml"/>
  <Override PartName="/xl/ctrlProps/ctrlProp28.xml" ContentType="application/vnd.ms-excel.controlproperties+xml"/>
  <Override PartName="/xl/ctrlProps/ctrlProp86.xml" ContentType="application/vnd.ms-excel.controlproperties+xml"/>
  <Override PartName="/xl/ctrlProps/ctrlProp177.xml" ContentType="application/vnd.ms-excel.controlproperties+xml"/>
  <Override PartName="/xl/ctrlProps/ctrlProp39.xml" ContentType="application/vnd.ms-excel.controlproperties+xml"/>
  <Override PartName="/xl/ctrlProps/ctrlProp188.xml" ContentType="application/vnd.ms-excel.controlproperties+xml"/>
  <Override PartName="/xl/worksheets/sheet8.xml" ContentType="application/vnd.openxmlformats-officedocument.spreadsheetml.worksheet+xml"/>
  <Default Extension="emf" ContentType="image/x-emf"/>
  <Override PartName="/xl/ctrlProps/ctrlProp17.xml" ContentType="application/vnd.ms-excel.controlproperties+xml"/>
  <Override PartName="/xl/ctrlProps/ctrlProp64.xml" ContentType="application/vnd.ms-excel.controlproperties+xml"/>
  <Override PartName="/xl/ctrlProps/ctrlProp166.xml" ContentType="application/vnd.ms-excel.controlproperties+xml"/>
  <Override PartName="/xl/ctrlProps/ctrlProp119.xml" ContentType="application/vnd.ms-excel.controlproperties+xml"/>
  <Override PartName="/xl/worksheets/sheet10.xml" ContentType="application/vnd.openxmlformats-officedocument.spreadsheetml.worksheet+xml"/>
  <Override PartName="/xl/ctrlProps/ctrlProp53.xml" ContentType="application/vnd.ms-excel.controlproperties+xml"/>
  <Override PartName="/xl/ctrlProps/ctrlProp155.xml" ContentType="application/vnd.ms-excel.controlproperties+xml"/>
  <Override PartName="/xl/ctrlProps/ctrlProp108.xml" ContentType="application/vnd.ms-excel.controlproperties+xml"/>
  <Override PartName="/docProps/app.xml" ContentType="application/vnd.openxmlformats-officedocument.extended-properties+xml"/>
  <Override PartName="/xl/externalLinks/externalLink2.xml" ContentType="application/vnd.openxmlformats-officedocument.spreadsheetml.externalLink+xml"/>
  <Override PartName="/xl/ctrlProps/ctrlProp144.xml" ContentType="application/vnd.ms-excel.controlproperties+xml"/>
  <Override PartName="/xl/ctrlProps/ctrlProp42.xml" ContentType="application/vnd.ms-excel.controlproperties+xml"/>
  <Override PartName="/xl/ctrlProps/ctrlProp191.xml" ContentType="application/vnd.ms-excel.controlproperties+xml"/>
  <Override PartName="/xl/ctrlProps/ctrlProp7.xml" ContentType="application/vnd.ms-excel.controlproperties+xml"/>
  <Override PartName="/xl/calcChain.xml" ContentType="application/vnd.openxmlformats-officedocument.spreadsheetml.calcChain+xml"/>
  <Override PartName="/xl/ctrlProps/ctrlProp122.xml" ContentType="application/vnd.ms-excel.controlproperties+xml"/>
  <Override PartName="/xl/ctrlProps/ctrlProp133.xml" ContentType="application/vnd.ms-excel.controlproperties+xml"/>
  <Override PartName="/xl/ctrlProps/ctrlProp20.xml" ContentType="application/vnd.ms-excel.controlproperties+xml"/>
  <Override PartName="/xl/ctrlProps/ctrlProp31.xml" ContentType="application/vnd.ms-excel.controlproperties+xml"/>
  <Override PartName="/xl/ctrlProps/ctrlProp180.xml" ContentType="application/vnd.ms-excel.controlproperties+xml"/>
  <Override PartName="/xl/ctrlProps/ctrlProp209.xml" ContentType="application/vnd.ms-excel.controlproperties+xml"/>
  <Override PartName="/xl/ctrlProps/ctrlProp111.xml" ContentType="application/vnd.ms-excel.controlproperties+xml"/>
  <Override PartName="/xl/metadata.xml" ContentType="application/vnd.openxmlformats-officedocument.spreadsheetml.sheetMetadata+xml"/>
  <Override PartName="/xl/ctrlProps/ctrlProp100.xml" ContentType="application/vnd.ms-excel.controlproperties+xml"/>
  <Override PartName="/xl/ctrlProps/ctrlProp234.xml" ContentType="application/vnd.ms-excel.controlproperties+xml"/>
  <Override PartName="/xl/ctrlProps/ctrlProp98.xml" ContentType="application/vnd.ms-excel.controlproperties+xml"/>
  <Override PartName="/xl/ctrlProps/ctrlProp216.xml" ContentType="application/vnd.ms-excel.controlproperties+xml"/>
  <Override PartName="/docProps/core.xml" ContentType="application/vnd.openxmlformats-package.core-properties+xml"/>
  <Override PartName="/xl/worksheets/sheet15.xml" ContentType="application/vnd.openxmlformats-officedocument.spreadsheetml.worksheet+xml"/>
  <Override PartName="/xl/ctrlProps/ctrlProp241.xml" ContentType="application/vnd.ms-excel.controlproperties+xml"/>
  <Override PartName="/xl/ctrlProps/ctrlProp69.xml" ContentType="application/vnd.ms-excel.controlproperties+xml"/>
  <Override PartName="/xl/ctrlProps/ctrlProp223.xml" ContentType="application/vnd.ms-excel.controlproperties+xml"/>
  <Override PartName="/xl/ctrlProps/ctrlProp87.xml" ContentType="application/vnd.ms-excel.controlproperties+xml"/>
  <Override PartName="/xl/ctrlProps/ctrlProp189.xml" ContentType="application/vnd.ms-excel.controlproperties+xml"/>
  <Override PartName="/xl/ctrlProps/ctrlProp205.xml" ContentType="application/vnd.ms-excel.controlproperties+xml"/>
  <Override PartName="/xl/worksheets/sheet9.xml" ContentType="application/vnd.openxmlformats-officedocument.spreadsheetml.worksheet+xml"/>
  <Override PartName="/xl/theme/theme1.xml" ContentType="application/vnd.openxmlformats-officedocument.theme+xml"/>
  <Override PartName="/xl/ctrlProps/ctrlProp47.xml" ContentType="application/vnd.ms-excel.controlproperties+xml"/>
  <Override PartName="/xl/ctrlProps/ctrlProp196.xml" ContentType="application/vnd.ms-excel.controlproperties+xml"/>
  <Override PartName="/xl/ctrlProps/ctrlProp58.xml" ContentType="application/vnd.ms-excel.controlproperties+xml"/>
  <Override PartName="/xl/ctrlProps/ctrlProp212.xml" ContentType="application/vnd.ms-excel.controlproperties+xml"/>
  <Override PartName="/xl/ctrlProps/ctrlProp76.xml" ContentType="application/vnd.ms-excel.controlproperties+xml"/>
  <Override PartName="/xl/ctrlProps/ctrlProp29.xml" ContentType="application/vnd.ms-excel.controlproperties+xml"/>
  <Override PartName="/xl/ctrlProps/ctrlProp178.xml" ContentType="application/vnd.ms-excel.controlproperties+xml"/>
  <Override PartName="/xl/ctrlProps/ctrlProp230.xml" ContentType="application/vnd.ms-excel.controlproperties+xml"/>
  <Override PartName="/xl/ctrlProps/ctrlProp94.xml" ContentType="application/vnd.ms-excel.controlproperties+xml"/>
  <Override PartName="/xl/ctrlProps/ctrlProp149.xml" ContentType="application/vnd.ms-excel.controlproperties+xml"/>
  <Override PartName="/xl/worksheets/sheet11.xml" ContentType="application/vnd.openxmlformats-officedocument.spreadsheetml.worksheet+xml"/>
  <Override PartName="/xl/ctrlProps/ctrlProp65.xml" ContentType="application/vnd.ms-excel.controlproperties+xml"/>
  <Override PartName="/xl/ctrlProps/ctrlProp18.xml" ContentType="application/vnd.ms-excel.controlproperties+xml"/>
  <Override PartName="/xl/ctrlProps/ctrlProp167.xml" ContentType="application/vnd.ms-excel.controlproperties+xml"/>
  <Override PartName="/xl/ctrlProps/ctrlProp36.xml" ContentType="application/vnd.ms-excel.controlproperties+xml"/>
  <Override PartName="/xl/ctrlProps/ctrlProp83.xml" ContentType="application/vnd.ms-excel.controlproperties+xml"/>
  <Override PartName="/xl/ctrlProps/ctrlProp185.xml" ContentType="application/vnd.ms-excel.controlproperties+xml"/>
  <Override PartName="/xl/ctrlProps/ctrlProp138.xml" ContentType="application/vnd.ms-excel.controlproperties+xml"/>
  <Override PartName="/xl/ctrlProps/ctrlProp201.xml" ContentType="application/vnd.ms-excel.controlproperties+xml"/>
  <Default Extension="rels" ContentType="application/vnd.openxmlformats-package.relationships+xml"/>
  <Override PartName="/xl/worksheets/sheet5.xml" ContentType="application/vnd.openxmlformats-officedocument.spreadsheetml.worksheet+xml"/>
  <Override PartName="/xl/ctrlProps/ctrlProp90.xml" ContentType="application/vnd.ms-excel.controlproperties+xml"/>
  <Override PartName="/xl/ctrlProps/ctrlProp43.xml" ContentType="application/vnd.ms-excel.controlproperties+xml"/>
  <Override PartName="/xl/ctrlProps/ctrlProp145.xml" ContentType="application/vnd.ms-excel.controlproperties+xml"/>
  <Override PartName="/xl/ctrlProps/ctrlProp192.xml" ContentType="application/vnd.ms-excel.controlproperties+xml"/>
  <Override PartName="/xl/ctrlProps/ctrlProp54.xml" ContentType="application/vnd.ms-excel.controlproperties+xml"/>
  <Override PartName="/xl/ctrlProps/ctrlProp156.xml" ContentType="application/vnd.ms-excel.controlproperties+xml"/>
  <Override PartName="/xl/ctrlProps/ctrlProp109.xml" ContentType="application/vnd.ms-excel.controlproperties+xml"/>
  <Override PartName="/xl/ctrlProps/ctrlProp72.xml" ContentType="application/vnd.ms-excel.controlproperties+xml"/>
  <Override PartName="/xl/ctrlProps/ctrlProp25.xml" ContentType="application/vnd.ms-excel.controlproperties+xml"/>
  <Override PartName="/xl/ctrlProps/ctrlProp127.xml" ContentType="application/vnd.ms-excel.controlproperties+xml"/>
  <Override PartName="/xl/ctrlProps/ctrlProp174.xml" ContentType="application/vnd.ms-excel.controlproperties+xml"/>
  <Override PartName="/xl/externalLinks/externalLink3.xml" ContentType="application/vnd.openxmlformats-officedocument.spreadsheetml.externalLink+xml"/>
  <Override PartName="/xl/connections.xml" ContentType="application/vnd.openxmlformats-officedocument.spreadsheetml.connections+xml"/>
  <Override PartName="/xl/ctrlProps/ctrlProp32.xml" ContentType="application/vnd.ms-excel.controlproperties+xml"/>
  <Override PartName="/xl/ctrlProps/ctrlProp181.xml" ContentType="application/vnd.ms-excel.controlproperties+xml"/>
  <Override PartName="/xl/ctrlProps/ctrlProp134.xml" ContentType="application/vnd.ms-excel.controlproperties+xml"/>
  <Override PartName="/xl/ctrlProps/ctrlProp50.xml" ContentType="application/vnd.ms-excel.controlproperties+xml"/>
  <Override PartName="/xl/ctrlProps/ctrlProp61.xml" ContentType="application/vnd.ms-excel.controlproperties+xml"/>
  <Override PartName="/xl/ctrlProps/ctrlProp105.xml" ContentType="application/vnd.ms-excel.controlproperties+xml"/>
  <Override PartName="/xl/ctrlProps/ctrlProp152.xml" ContentType="application/vnd.ms-excel.controlproperties+xml"/>
  <Override PartName="/xl/ctrlProps/ctrlProp163.xml" ContentType="application/vnd.ms-excel.controlproperties+xml"/>
  <Override PartName="/xl/ctrlProps/ctrlProp116.xml" ContentType="application/vnd.ms-excel.controlproperties+xml"/>
  <Override PartName="/xl/ctrlProps/ctrlProp14.xml" ContentType="application/vnd.ms-excel.controlproperties+xml"/>
  <Override PartName="/xl/ctrlProps/ctrlProp8.xml" ContentType="application/vnd.ms-excel.controlproperties+xml"/>
  <Override PartName="/xl/worksheets/sheet1.xml" ContentType="application/vnd.openxmlformats-officedocument.spreadsheetml.worksheet+xml"/>
  <Override PartName="/xl/ctrlProps/ctrlProp123.xml" ContentType="application/vnd.ms-excel.controlproperties+xml"/>
  <Override PartName="/xl/ctrlProps/ctrlProp239.xml" ContentType="application/vnd.ms-excel.controlproperties+xml"/>
  <Override PartName="/xl/ctrlProps/ctrlProp141.xml" ContentType="application/vnd.ms-excel.controlproperties+xml"/>
  <Override PartName="/xl/ctrlProps/ctrlProp21.xml" ContentType="application/vnd.ms-excel.controlproperties+xml"/>
  <Override PartName="/xl/ctrlProps/ctrlProp170.xml" ContentType="application/vnd.ms-excel.controlproperties+xml"/>
  <Override PartName="/xl/ctrlProps/ctrlProp112.xml" ContentType="application/vnd.ms-excel.controlproperties+xml"/>
  <Override PartName="/xl/ctrlProps/ctrlProp10.xml" ContentType="application/vnd.ms-excel.controlproperties+xml"/>
  <Override PartName="/xl/ctrlProps/ctrlProp101.xml" ContentType="application/vnd.ms-excel.controlproperties+xml"/>
  <Override PartName="/xl/ctrlProps/ctrlProp217.xml" ContentType="application/vnd.ms-excel.controlproperties+xml"/>
  <Override PartName="/xl/ctrlProps/ctrlProp228.xml" ContentType="application/vnd.ms-excel.controlproperties+xml"/>
  <Override PartName="/xl/ctrlProps/ctrlProp130.xml" ContentType="application/vnd.ms-excel.controlproperties+xml"/>
  <Override PartName="/xl/ctrlProps/ctrlProp4.xml" ContentType="application/vnd.ms-excel.controlproperties+xml"/>
  <Override PartName="/xl/ctrlProps/ctrlProp206.xml" ContentType="application/vnd.ms-excel.controlproperties+xml"/>
  <Override PartName="/xl/ctrlProps/ctrlProp235.xml" ContentType="application/vnd.ms-excel.controlproperties+xml"/>
  <Override PartName="/xl/ctrlProps/ctrlProp99.xml" ContentType="application/vnd.ms-excel.controlproperties+xml"/>
  <Override PartName="/xl/worksheets/sheet16.xml" ContentType="application/vnd.openxmlformats-officedocument.spreadsheetml.worksheet+xml"/>
  <Override PartName="/xl/ctrlProps/ctrlProp59.xml" ContentType="application/vnd.ms-excel.controlproperties+xml"/>
  <Override PartName="/xl/ctrlProps/ctrlProp213.xml" ContentType="application/vnd.ms-excel.controlproperties+xml"/>
  <Override PartName="/xl/ctrlProps/ctrlProp224.xml" ContentType="application/vnd.ms-excel.controlproperties+xml"/>
  <Override PartName="/xl/ctrlProps/ctrlProp77.xml" ContentType="application/vnd.ms-excel.controlproperties+xml"/>
  <Override PartName="/xl/ctrlProps/ctrlProp88.xml" ContentType="application/vnd.ms-excel.controlproperties+xml"/>
  <Override PartName="/xl/ctrlProps/ctrlProp231.xml" ContentType="application/vnd.ms-excel.controlproperties+xml"/>
  <Override PartName="/xl/ctrlProps/ctrlProp48.xml" ContentType="application/vnd.ms-excel.controlproperties+xml"/>
  <Override PartName="/xl/ctrlProps/ctrlProp197.xml" ContentType="application/vnd.ms-excel.controlproperties+xml"/>
  <Override PartName="/xl/ctrlProps/ctrlProp202.xml" ContentType="application/vnd.ms-excel.controlproperties+xml"/>
  <Override PartName="/xl/ctrlProps/ctrlProp66.xml" ContentType="application/vnd.ms-excel.controlproperties+xml"/>
  <Override PartName="/xl/ctrlProps/ctrlProp19.xml" ContentType="application/vnd.ms-excel.controlproperties+xml"/>
  <Override PartName="/xl/ctrlProps/ctrlProp168.xml" ContentType="application/vnd.ms-excel.controlproperties+xml"/>
  <Override PartName="/xl/ctrlProps/ctrlProp179.xml" ContentType="application/vnd.ms-excel.controlproperties+xml"/>
  <Override PartName="/xl/ctrlProps/ctrlProp220.xml" ContentType="application/vnd.ms-excel.controlproperties+xml"/>
  <Override PartName="/xl/ctrlProps/ctrlProp95.xml" ContentType="application/vnd.ms-excel.controlproperties+xml"/>
  <Override PartName="/xl/worksheets/sheet6.xml" ContentType="application/vnd.openxmlformats-officedocument.spreadsheetml.worksheet+xml"/>
  <Override PartName="/xl/worksheets/sheet12.xml" ContentType="application/vnd.openxmlformats-officedocument.spreadsheetml.worksheet+xml"/>
  <Override PartName="/xl/ctrlProps/ctrlProp26.xml" ContentType="application/vnd.ms-excel.controlproperties+xml"/>
  <Override PartName="/xl/ctrlProps/ctrlProp175.xml" ContentType="application/vnd.ms-excel.controlproperties+xml"/>
  <Override PartName="/xl/ctrlProps/ctrlProp37.xml" ContentType="application/vnd.ms-excel.controlproperties+xml"/>
  <Override PartName="/xl/ctrlProps/ctrlProp186.xml" ContentType="application/vnd.ms-excel.controlproperties+xml"/>
  <Override PartName="/xl/ctrlProps/ctrlProp139.xml" ContentType="application/vnd.ms-excel.controlproperties+xml"/>
  <Override PartName="/xl/ctrlProps/ctrlProp55.xml" ContentType="application/vnd.ms-excel.controlproperties+xml"/>
  <Override PartName="/xl/ctrlProps/ctrlProp157.xml" ContentType="application/vnd.ms-excel.controlproperties+xml"/>
  <Override PartName="/xl/ctrlProps/ctrlProp73.xml" ContentType="application/vnd.ms-excel.controlproperties+xml"/>
  <Override PartName="/xl/ctrlProps/ctrlProp84.xml" ContentType="application/vnd.ms-excel.controlproperties+xml"/>
  <Override PartName="/xl/ctrlProps/ctrlProp128.xml" ContentType="application/vnd.ms-excel.controlproperties+xml"/>
  <Override PartName="/xl/ctrlProps/ctrlProp164.xml" ContentType="application/vnd.ms-excel.controlproperties+xml"/>
  <Override PartName="/xl/ctrlProps/ctrlProp91.xml" ContentType="application/vnd.ms-excel.controlproperties+xml"/>
  <Override PartName="/xl/ctrlProps/ctrlProp44.xml" ContentType="application/vnd.ms-excel.controlproperties+xml"/>
  <Override PartName="/xl/ctrlProps/ctrlProp146.xml" ContentType="application/vnd.ms-excel.controlproperties+xml"/>
  <Override PartName="/xl/ctrlProps/ctrlProp193.xml" ContentType="application/vnd.ms-excel.controlproperties+xml"/>
  <Override PartName="/xl/ctrlProps/ctrlProp62.xml" ContentType="application/vnd.ms-excel.controlproperties+xml"/>
  <Override PartName="/xl/ctrlProps/ctrlProp15.xml" ContentType="application/vnd.ms-excel.controlproperties+xml"/>
  <Override PartName="/xl/ctrlProps/ctrlProp117.xml" ContentType="application/vnd.ms-excel.controlproperties+xml"/>
  <Override PartName="/xl/ctrlProps/ctrlProp9.xml" ContentType="application/vnd.ms-excel.controlproperties+xml"/>
  <Override PartName="/xl/worksheets/sheet2.xml" ContentType="application/vnd.openxmlformats-officedocument.spreadsheetml.worksheet+xml"/>
  <Override PartName="/xl/ctrlProps/ctrlProp22.xml" ContentType="application/vnd.ms-excel.controlproperties+xml"/>
  <Override PartName="/xl/ctrlProps/ctrlProp80.xml" ContentType="application/vnd.ms-excel.controlproperties+xml"/>
  <Override PartName="/xl/ctrlProps/ctrlProp171.xml" ContentType="application/vnd.ms-excel.controlproperties+xml"/>
  <Override PartName="/xl/ctrlProps/ctrlProp124.xml" ContentType="application/vnd.ms-excel.controlproperties+xml"/>
  <Override PartName="/xl/ctrlProps/ctrlProp33.xml" ContentType="application/vnd.ms-excel.controlproperties+xml"/>
  <Override PartName="/xl/ctrlProps/ctrlProp135.xml" ContentType="application/vnd.ms-excel.controlproperties+xml"/>
  <Override PartName="/xl/ctrlProps/ctrlProp182.xml" ContentType="application/vnd.ms-excel.controlproperties+xml"/>
  <Override PartName="/xl/ctrlProps/ctrlProp51.xml" ContentType="application/vnd.ms-excel.controlproperties+xml"/>
  <Override PartName="/xl/ctrlProps/ctrlProp106.xml" ContentType="application/vnd.ms-excel.controlproperties+xml"/>
  <Override PartName="/xl/ctrlProps/ctrlProp153.xml" ContentType="application/vnd.ms-excel.controlproperties+xml"/>
  <Override PartName="/xl/ctrlProps/ctrlProp160.xml" ContentType="application/vnd.ms-excel.controlproperties+xml"/>
  <Override PartName="/xl/ctrlProps/ctrlProp113.xml" ContentType="application/vnd.ms-excel.controlproperties+xml"/>
  <Override PartName="/xl/ctrlProps/ctrlProp11.xml" ContentType="application/vnd.ms-excel.controlproperties+xml"/>
  <Override PartName="/xl/ctrlProps/ctrlProp229.xml" ContentType="application/vnd.ms-excel.controlproperties+xml"/>
  <Override PartName="/xl/ctrlProps/ctrlProp40.xml" ContentType="application/vnd.ms-excel.controlproperties+xml"/>
  <Override PartName="/xl/ctrlProps/ctrlProp142.xml" ContentType="application/vnd.ms-excel.controlproperties+xml"/>
  <Override PartName="/xl/ctrlProps/ctrlProp5.xml" ContentType="application/vnd.ms-excel.controlproperties+xml"/>
  <Override PartName="/xl/ctrlProps/ctrlProp102.xml" ContentType="application/vnd.ms-excel.controlproperties+xml"/>
  <Override PartName="/xl/ctrlProps/ctrlProp218.xml" ContentType="application/vnd.ms-excel.controlproperties+xml"/>
  <Override PartName="/xl/ctrlProps/ctrlProp120.xml" ContentType="application/vnd.ms-excel.controlproperties+xml"/>
  <Override PartName="/xl/ctrlProps/ctrlProp131.xml" ContentType="application/vnd.ms-excel.controlproperties+xml"/>
  <Override PartName="/xl/ctrlProps/ctrlProp236.xml" ContentType="application/vnd.ms-excel.controlproperties+xml"/>
  <Override PartName="/xl/worksheets/sheet17.xml" ContentType="application/vnd.openxmlformats-officedocument.spreadsheetml.worksheet+xml"/>
  <Override PartName="/xl/ctrlProps/ctrlProp89.xml" ContentType="application/vnd.ms-excel.controlproperties+xml"/>
  <Override PartName="/xl/ctrlProps/ctrlProp207.xml" ContentType="application/vnd.ms-excel.controlproperties+xml"/>
  <Override PartName="/xl/ctrlProps/ctrlProp225.xml" ContentType="application/vnd.ms-excel.controlproperties+xml"/>
  <Override PartName="/xl/ctrlProps/ctrlProp1.xml" ContentType="application/vnd.ms-excel.controlproperties+xml"/>
  <Override PartName="/xl/ctrlProps/ctrlProp96.xml" ContentType="application/vnd.ms-excel.controlproperties+xml"/>
  <Override PartName="/xl/ctrlProps/ctrlProp49.xml" ContentType="application/vnd.ms-excel.controlproperties+xml"/>
  <Override PartName="/xl/ctrlProps/ctrlProp198.xml" ContentType="application/vnd.ms-excel.controlproperties+xml"/>
  <Override PartName="/xl/ctrlProps/ctrlProp214.xml" ContentType="application/vnd.ms-excel.controlproperties+xml"/>
  <Override PartName="/customXml/itemProps1.xml" ContentType="application/vnd.openxmlformats-officedocument.customXmlProperties+xml"/>
  <Override PartName="/xl/ctrlProps/ctrlProp85.xml" ContentType="application/vnd.ms-excel.controlproperties+xml"/>
  <Override PartName="/xl/ctrlProps/ctrlProp38.xml" ContentType="application/vnd.ms-excel.controlproperties+xml"/>
  <Override PartName="/xl/ctrlProps/ctrlProp187.xml" ContentType="application/vnd.ms-excel.controlproperties+xml"/>
  <Override PartName="/xl/ctrlProps/ctrlProp203.xml" ContentType="application/vnd.ms-excel.controlproperties+xml"/>
  <Override PartName="/xl/worksheets/sheet7.xml" ContentType="application/vnd.openxmlformats-officedocument.spreadsheetml.worksheet+xml"/>
  <Override PartName="/xl/ctrlProps/ctrlProp27.xml" ContentType="application/vnd.ms-excel.controlproperties+xml"/>
  <Override PartName="/xl/ctrlProps/ctrlProp74.xml" ContentType="application/vnd.ms-excel.controlproperties+xml"/>
  <Override PartName="/xl/ctrlProps/ctrlProp176.xml" ContentType="application/vnd.ms-excel.controlproperties+xml"/>
  <Override PartName="/xl/ctrlProps/ctrlProp129.xml" ContentType="application/vnd.ms-excel.controlproperties+xml"/>
  <Override PartName="/xl/ctrlProps/ctrlProp16.xml" ContentType="application/vnd.ms-excel.controlproperties+xml"/>
  <Override PartName="/xl/ctrlProps/ctrlProp165.xml" ContentType="application/vnd.ms-excel.controlproperties+xml"/>
  <Override PartName="/xl/ctrlProps/ctrlProp118.xml" ContentType="application/vnd.ms-excel.controlproperties+xml"/>
  <Override PartName="/xl/ctrlProps/ctrlProp52.xml" ContentType="application/vnd.ms-excel.controlproperties+xml"/>
  <Override PartName="/xl/ctrlProps/ctrlProp63.xml" ContentType="application/vnd.ms-excel.controlproperties+xml"/>
  <Override PartName="/xl/ctrlProps/ctrlProp107.xml" ContentType="application/vnd.ms-excel.controlproperties+xml"/>
  <Override PartName="/xl/ctrlProps/ctrlProp143.xml" ContentType="application/vnd.ms-excel.controlproperties+xml"/>
  <Override PartName="/xl/ctrlProps/ctrlProp154.xml" ContentType="application/vnd.ms-excel.controlproperties+xml"/>
  <Override PartName="/xl/ctrlProps/ctrlProp41.xml" ContentType="application/vnd.ms-excel.controlproperties+xml"/>
  <Override PartName="/xl/ctrlProps/ctrlProp190.xml" ContentType="application/vnd.ms-excel.controlproperties+xml"/>
  <Override PartName="/xl/externalLinks/externalLink1.xml" ContentType="application/vnd.openxmlformats-officedocument.spreadsheetml.externalLink+xml"/>
  <Override PartName="/xl/ctrlProps/ctrlProp219.xml" ContentType="application/vnd.ms-excel.controlproperties+xml"/>
  <Override PartName="/xl/ctrlProps/ctrlProp30.xml" ContentType="application/vnd.ms-excel.controlproperties+xml"/>
  <Override PartName="/xl/ctrlProps/ctrlProp132.xml" ContentType="application/vnd.ms-excel.controlproperties+xml"/>
  <Override PartName="/xl/ctrlProps/ctrlProp6.xml" ContentType="application/vnd.ms-excel.controlproperties+xml"/>
  <Override PartName="/xl/sharedStrings.xml" ContentType="application/vnd.openxmlformats-officedocument.spreadsheetml.sharedStrings+xml"/>
  <Override PartName="/xl/ctrlProps/ctrlProp208.xml" ContentType="application/vnd.ms-excel.controlproperties+xml"/>
  <Override PartName="/xl/ctrlProps/ctrlProp121.xml" ContentType="application/vnd.ms-excel.controlproperties+xml"/>
  <Override PartName="/xl/ctrlProps/ctrlProp110.xml" ContentType="application/vnd.ms-excel.controlproperties+xml"/>
  <Default Extension="bin" ContentType="application/vnd.openxmlformats-officedocument.spreadsheetml.printerSettings"/>
  <Override PartName="/xl/ctrlProps/ctrlProp68.xml" ContentType="application/vnd.ms-excel.controlproperties+xml"/>
  <Override PartName="/xl/ctrlProps/ctrlProp79.xml" ContentType="application/vnd.ms-excel.controlproperties+xml"/>
  <Override PartName="/xl/ctrlProps/ctrlProp222.xml" ContentType="application/vnd.ms-excel.controlproperties+xml"/>
  <Override PartName="/xl/ctrlProps/ctrlProp233.xml" ContentType="application/vnd.ms-excel.controlproperties+xml"/>
  <Override PartName="/xl/worksheets/sheet14.xml" ContentType="application/vnd.openxmlformats-officedocument.spreadsheetml.worksheet+xml"/>
  <Override PartName="/xl/ctrlProps/ctrlProp211.xml" ContentType="application/vnd.ms-excel.controlproperties+xml"/>
  <Override PartName="/xl/ctrlProps/ctrlProp57.xml" ContentType="application/vnd.ms-excel.controlproperties+xml"/>
  <Override PartName="/xl/ctrlProps/ctrlProp159.xml" ContentType="application/vnd.ms-excel.controlproperties+xml"/>
  <Override PartName="/xl/ctrlProps/ctrlProp46.xml" ContentType="application/vnd.ms-excel.controlproperties+xml"/>
  <Override PartName="/xl/ctrlProps/ctrlProp93.xml" ContentType="application/vnd.ms-excel.controlproperties+xml"/>
  <Override PartName="/xl/ctrlProps/ctrlProp200.xml" ContentType="application/vnd.ms-excel.controlproperties+xml"/>
  <Override PartName="/xl/ctrlProps/ctrlProp195.xml" ContentType="application/vnd.ms-excel.controlproperties+xml"/>
  <Override PartName="/xl/ctrlProps/ctrlProp148.xml" ContentType="application/vnd.ms-excel.controlproperties+xml"/>
  <Override PartName="/xl/workbook.xml" ContentType="application/vnd.openxmlformats-officedocument.spreadsheetml.sheet.main+xml"/>
  <Override PartName="/xl/worksheets/sheet4.xml" ContentType="application/vnd.openxmlformats-officedocument.spreadsheetml.worksheet+xml"/>
  <Override PartName="/xl/embeddings/oleObject1.bin" ContentType="application/vnd.openxmlformats-officedocument.oleObject"/>
  <Override PartName="/xl/ctrlProps/ctrlProp71.xml" ContentType="application/vnd.ms-excel.controlproperties+xml"/>
  <Override PartName="/xl/ctrlProps/ctrlProp24.xml" ContentType="application/vnd.ms-excel.controlproperties+xml"/>
  <Override PartName="/xl/ctrlProps/ctrlProp82.xml" ContentType="application/vnd.ms-excel.controlproperties+xml"/>
  <Override PartName="/xl/ctrlProps/ctrlProp35.xml" ContentType="application/vnd.ms-excel.controlproperties+xml"/>
  <Override PartName="/xl/ctrlProps/ctrlProp173.xml" ContentType="application/vnd.ms-excel.controlproperties+xml"/>
  <Override PartName="/xl/ctrlProps/ctrlProp126.xml" ContentType="application/vnd.ms-excel.controlproperties+xml"/>
  <Override PartName="/xl/ctrlProps/ctrlProp137.xml" ContentType="application/vnd.ms-excel.controlproperties+xml"/>
  <Override PartName="/xl/ctrlProps/ctrlProp184.xml" ContentType="application/vnd.ms-excel.controlproperties+xml"/>
  <Override PartName="/xl/ctrlProps/ctrlProp60.xml" ContentType="application/vnd.ms-excel.controlproperties+xml"/>
  <Override PartName="/xl/ctrlProps/ctrlProp115.xml" ContentType="application/vnd.ms-excel.controlproperties+xml"/>
  <Override PartName="/xl/ctrlProps/ctrlProp162.xml" ContentType="application/vnd.ms-excel.controlproperties+xml"/>
  <Override PartName="/xl/ctrlProps/ctrlProp13.xml" ContentType="application/vnd.ms-excel.controlproperties+xml"/>
  <Default Extension="vml" ContentType="application/vnd.openxmlformats-officedocument.vmlDrawing"/>
  <Override PartName="/xl/ctrlProps/ctrlProp238.xml" ContentType="application/vnd.ms-excel.controlproperties+xml"/>
  <Override PartName="/xl/ctrlProps/ctrlProp151.xml" ContentType="application/vnd.ms-excel.controlproperties+xml"/>
  <Override PartName="/xl/ctrlProps/ctrlProp104.xml" ContentType="application/vnd.ms-excel.controlproperties+xml"/>
  <Override PartName="/xl/ctrlProps/ctrlProp227.xml" ContentType="application/vnd.ms-excel.controlproperties+xml"/>
  <Override PartName="/xl/ctrlProps/ctrlProp140.xml" ContentType="application/vnd.ms-excel.controlproperties+xml"/>
  <Override PartName="/xl/ctrlProps/ctrlProp3.xml" ContentType="application/vnd.ms-excel.contro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108" yWindow="-108" windowWidth="23256" windowHeight="12456" tabRatio="904" firstSheet="1" activeTab="1"/>
  </bookViews>
  <sheets>
    <sheet name="Index " sheetId="36" state="hidden" r:id="rId1"/>
    <sheet name="F02 Application Form" sheetId="1" r:id="rId2"/>
    <sheet name="F03 App Rev &amp; F03-01 Aud Pln" sheetId="8" state="hidden" r:id="rId3"/>
    <sheet name="F03A Audit Planning for 3 years" sheetId="29" state="hidden" r:id="rId4"/>
    <sheet name="F-03 Auditor(s) Declaration" sheetId="37" state="hidden" r:id="rId5"/>
    <sheet name="F05&amp;F06 S1Plan&amp;Schedule" sheetId="30" state="hidden" r:id="rId6"/>
    <sheet name="F07 S1Opening&amp;Closing Meeting" sheetId="9" state="hidden" r:id="rId7"/>
    <sheet name="F09A S1Report" sheetId="10" state="hidden" r:id="rId8"/>
    <sheet name="F11&amp;F12 S2Plan&amp;Schedule" sheetId="31" state="hidden" r:id="rId9"/>
    <sheet name="F07 S2 Open&amp;Clos Meeting" sheetId="11" state="hidden" r:id="rId10"/>
    <sheet name="F15A S2Report" sheetId="12" state="hidden" r:id="rId11"/>
    <sheet name="F16&amp;F17 CAR" sheetId="34" state="hidden" r:id="rId12"/>
    <sheet name="AUD-F-17 CAR" sheetId="43" state="hidden" r:id="rId13"/>
    <sheet name="AUD-F-21 Draft" sheetId="24" state="hidden" r:id="rId14"/>
    <sheet name="AUD-F-22-REVIEW REPORT" sheetId="42" state="hidden" r:id="rId15"/>
    <sheet name="DATA" sheetId="39" state="hidden" r:id="rId16"/>
    <sheet name="LIST" sheetId="40" state="hidden" r:id="rId17"/>
  </sheets>
  <externalReferences>
    <externalReference r:id="rId18"/>
    <externalReference r:id="rId19"/>
    <externalReference r:id="rId20"/>
  </externalReferences>
  <definedNames>
    <definedName name="ADDRESS">[1]Sheet2!$B$5</definedName>
    <definedName name="APPD">DATA!$D$16</definedName>
    <definedName name="APPLIDATE" localSheetId="3">'F03A Audit Planning for 3 years'!#REF!</definedName>
    <definedName name="APPLIDATE" localSheetId="5">'F05&amp;F06 S1Plan&amp;Schedule'!#REF!</definedName>
    <definedName name="APPLIDATE" localSheetId="6">'F07 S1Opening&amp;Closing Meeting'!#REF!</definedName>
    <definedName name="APPLIDATE" localSheetId="9">'F07 S2 Open&amp;Clos Meeting'!#REF!</definedName>
    <definedName name="APPLIDATE" localSheetId="7">'F09A S1Report'!#REF!</definedName>
    <definedName name="APPLIDATE" localSheetId="8">'F11&amp;F12 S2Plan&amp;Schedule'!#REF!</definedName>
    <definedName name="APPLIDATE" localSheetId="10">'F15A S2Report'!#REF!</definedName>
    <definedName name="APPLIDATE">'F02 Application Form'!$B$54</definedName>
    <definedName name="APPRD" localSheetId="14">'AUD-F-22-REVIEW REPORT'!#REF!</definedName>
    <definedName name="APPRD">DATA!$H$16</definedName>
    <definedName name="AUDDEC1">DATA!$D$27</definedName>
    <definedName name="AUDDEC2">DATA!$D$28</definedName>
    <definedName name="AUDDEC3">DATA!$D$29</definedName>
    <definedName name="AUDDEC4">DATA!$D$30</definedName>
    <definedName name="AUDIOR4CONTACT">'F03 App Rev &amp; F03-01 Aud Pln'!#REF!</definedName>
    <definedName name="AUDIOR5ROLE" localSheetId="4">'F-03 Auditor(s) Declaration'!#REF!</definedName>
    <definedName name="AUDIOR5ROLE">'F03 App Rev &amp; F03-01 Aud Pln'!#REF!</definedName>
    <definedName name="AUDIT">[2]QM!$I$12</definedName>
    <definedName name="AUDITLANG" localSheetId="4">'F-03 Auditor(s) Declaration'!#REF!</definedName>
    <definedName name="AUDITLANG">'F03 App Rev &amp; F03-01 Aud Pln'!$B$10</definedName>
    <definedName name="AUDITNUM" localSheetId="4">'F-03 Auditor(s) Declaration'!#REF!</definedName>
    <definedName name="AUDITNUM">'F03 App Rev &amp; F03-01 Aud Pln'!$E$2</definedName>
    <definedName name="AUDITOR1">DATA!$D$19</definedName>
    <definedName name="AUDITOR2">DATA!$D$20</definedName>
    <definedName name="AUDITOR3">DATA!$D$21</definedName>
    <definedName name="AUDITOR4">DATA!$D$22</definedName>
    <definedName name="AUDITOR5" localSheetId="4">'F-03 Auditor(s) Declaration'!#REF!</definedName>
    <definedName name="AUDITOR5">'F03 App Rev &amp; F03-01 Aud Pln'!#REF!</definedName>
    <definedName name="AUDITOR5CODE" localSheetId="4">'F-03 Auditor(s) Declaration'!#REF!</definedName>
    <definedName name="AUDITOR5CODE">'F03 App Rev &amp; F03-01 Aud Pln'!#REF!</definedName>
    <definedName name="AUDITOR5CONTACT" localSheetId="4">'F-03 Auditor(s) Declaration'!#REF!</definedName>
    <definedName name="AUDITOR5CONTACT">'F03 App Rev &amp; F03-01 Aud Pln'!#REF!</definedName>
    <definedName name="AUDITOR5ROLE" localSheetId="4">'F-03 Auditor(s) Declaration'!#REF!</definedName>
    <definedName name="AUDITOR5ROLE">'F03 App Rev &amp; F03-01 Aud Pln'!#REF!</definedName>
    <definedName name="AUDITOR5STD" localSheetId="4">'F-03 Auditor(s) Declaration'!#REF!</definedName>
    <definedName name="AUDITOR5STD">'F03 App Rev &amp; F03-01 Aud Pln'!#REF!</definedName>
    <definedName name="AUDITOR5STG1" localSheetId="4">'F-03 Auditor(s) Declaration'!#REF!</definedName>
    <definedName name="AUDITOR5STG1">'F03 App Rev &amp; F03-01 Aud Pln'!#REF!</definedName>
    <definedName name="AUDITOR5STG2" localSheetId="4">'F-03 Auditor(s) Declaration'!#REF!</definedName>
    <definedName name="AUDITOR5STG2">'F03 App Rev &amp; F03-01 Aud Pln'!#REF!</definedName>
    <definedName name="AUDITTYPE" localSheetId="4">'F-03 Auditor(s) Declaration'!#REF!</definedName>
    <definedName name="AUDITTYPE">'F03 App Rev &amp; F03-01 Aud Pln'!$E$6</definedName>
    <definedName name="AUDITTYPE2" localSheetId="4">'F-03 Auditor(s) Declaration'!#REF!</definedName>
    <definedName name="AUDITTYPE2">'F03 App Rev &amp; F03-01 Aud Pln'!$E$7</definedName>
    <definedName name="BAO">DATA!$D$46</definedName>
    <definedName name="BL">#REF!</definedName>
    <definedName name="CARDATE1">DATA!$C$80</definedName>
    <definedName name="CC">[2]IDX!$B$38:$B$41</definedName>
    <definedName name="CC1DESIG" localSheetId="4">'F-03 Auditor(s) Declaration'!#REF!</definedName>
    <definedName name="CC1DESIG">'F03 App Rev &amp; F03-01 Aud Pln'!$B$32</definedName>
    <definedName name="CC1NAME" localSheetId="4">'F-03 Auditor(s) Declaration'!#REF!</definedName>
    <definedName name="CC1NAME">'F03 App Rev &amp; F03-01 Aud Pln'!$A$32</definedName>
    <definedName name="CC2DESIG" localSheetId="4">'F-03 Auditor(s) Declaration'!#REF!</definedName>
    <definedName name="CC2DESIG">'F03 App Rev &amp; F03-01 Aud Pln'!$F$32</definedName>
    <definedName name="CC2NAME" localSheetId="4">'F-03 Auditor(s) Declaration'!#REF!</definedName>
    <definedName name="CC2NAME">'F03 App Rev &amp; F03-01 Aud Pln'!$D$32</definedName>
    <definedName name="CERTSTD">'AUD-F-21 Draft'!$I$1</definedName>
    <definedName name="Check10" localSheetId="1">'F02 Application Form'!$D$10</definedName>
    <definedName name="Check10" localSheetId="3">'F03A Audit Planning for 3 years'!#REF!</definedName>
    <definedName name="Check10" localSheetId="5">'F05&amp;F06 S1Plan&amp;Schedule'!#REF!</definedName>
    <definedName name="Check10" localSheetId="6">'F07 S1Opening&amp;Closing Meeting'!#REF!</definedName>
    <definedName name="Check10" localSheetId="9">'F07 S2 Open&amp;Clos Meeting'!#REF!</definedName>
    <definedName name="Check10" localSheetId="7">'F09A S1Report'!#REF!</definedName>
    <definedName name="Check10" localSheetId="8">'F11&amp;F12 S2Plan&amp;Schedule'!#REF!</definedName>
    <definedName name="Check10" localSheetId="10">'F15A S2Report'!#REF!</definedName>
    <definedName name="Check11" localSheetId="1">'F02 Application Form'!$B$13</definedName>
    <definedName name="Check11" localSheetId="3">'F03A Audit Planning for 3 years'!#REF!</definedName>
    <definedName name="Check11" localSheetId="5">'F05&amp;F06 S1Plan&amp;Schedule'!#REF!</definedName>
    <definedName name="Check11" localSheetId="6">'F07 S1Opening&amp;Closing Meeting'!#REF!</definedName>
    <definedName name="Check11" localSheetId="9">'F07 S2 Open&amp;Clos Meeting'!#REF!</definedName>
    <definedName name="Check11" localSheetId="7">'F09A S1Report'!#REF!</definedName>
    <definedName name="Check11" localSheetId="8">'F11&amp;F12 S2Plan&amp;Schedule'!#REF!</definedName>
    <definedName name="Check11" localSheetId="10">'F15A S2Report'!#REF!</definedName>
    <definedName name="Check12" localSheetId="1">'F02 Application Form'!$G$13</definedName>
    <definedName name="Check12" localSheetId="3">'F03A Audit Planning for 3 years'!#REF!</definedName>
    <definedName name="Check12" localSheetId="5">'F05&amp;F06 S1Plan&amp;Schedule'!#REF!</definedName>
    <definedName name="Check12" localSheetId="6">'F07 S1Opening&amp;Closing Meeting'!#REF!</definedName>
    <definedName name="Check12" localSheetId="9">'F07 S2 Open&amp;Clos Meeting'!#REF!</definedName>
    <definedName name="Check12" localSheetId="7">'F09A S1Report'!#REF!</definedName>
    <definedName name="Check12" localSheetId="8">'F11&amp;F12 S2Plan&amp;Schedule'!#REF!</definedName>
    <definedName name="Check12" localSheetId="10">'F15A S2Report'!#REF!</definedName>
    <definedName name="Check7" localSheetId="1">'F02 Application Form'!$B$10</definedName>
    <definedName name="Check7" localSheetId="3">'F03A Audit Planning for 3 years'!#REF!</definedName>
    <definedName name="Check7" localSheetId="5">'F05&amp;F06 S1Plan&amp;Schedule'!#REF!</definedName>
    <definedName name="Check7" localSheetId="6">'F07 S1Opening&amp;Closing Meeting'!#REF!</definedName>
    <definedName name="Check7" localSheetId="9">'F07 S2 Open&amp;Clos Meeting'!#REF!</definedName>
    <definedName name="Check7" localSheetId="7">'F09A S1Report'!#REF!</definedName>
    <definedName name="Check7" localSheetId="8">'F11&amp;F12 S2Plan&amp;Schedule'!#REF!</definedName>
    <definedName name="Check7" localSheetId="10">'F15A S2Report'!#REF!</definedName>
    <definedName name="Check8" localSheetId="1">'F02 Application Form'!#REF!</definedName>
    <definedName name="Check8" localSheetId="3">'F03A Audit Planning for 3 years'!#REF!</definedName>
    <definedName name="Check8" localSheetId="5">'F05&amp;F06 S1Plan&amp;Schedule'!#REF!</definedName>
    <definedName name="Check8" localSheetId="6">'F07 S1Opening&amp;Closing Meeting'!#REF!</definedName>
    <definedName name="Check8" localSheetId="9">'F07 S2 Open&amp;Clos Meeting'!#REF!</definedName>
    <definedName name="Check8" localSheetId="7">'F09A S1Report'!#REF!</definedName>
    <definedName name="Check8" localSheetId="8">'F11&amp;F12 S2Plan&amp;Schedule'!#REF!</definedName>
    <definedName name="Check8" localSheetId="10">'F15A S2Report'!#REF!</definedName>
    <definedName name="Check9" localSheetId="1">'F02 Application Form'!$H$10</definedName>
    <definedName name="Check9" localSheetId="3">'F03A Audit Planning for 3 years'!#REF!</definedName>
    <definedName name="Check9" localSheetId="5">'F05&amp;F06 S1Plan&amp;Schedule'!#REF!</definedName>
    <definedName name="Check9" localSheetId="6">'F07 S1Opening&amp;Closing Meeting'!#REF!</definedName>
    <definedName name="Check9" localSheetId="9">'F07 S2 Open&amp;Clos Meeting'!#REF!</definedName>
    <definedName name="Check9" localSheetId="7">'F09A S1Report'!#REF!</definedName>
    <definedName name="Check9" localSheetId="8">'F11&amp;F12 S2Plan&amp;Schedule'!#REF!</definedName>
    <definedName name="Check9" localSheetId="10">'F15A S2Report'!#REF!</definedName>
    <definedName name="CIFIADATE">'F02 Application Form'!$G$43</definedName>
    <definedName name="CIFMRMDATE">'F02 Application Form'!$G$44</definedName>
    <definedName name="CN">#REF!</definedName>
    <definedName name="CONTACTNUM" localSheetId="14">'AUD-F-22-REVIEW REPORT'!#REF!</definedName>
    <definedName name="CONTACTNUM">DATA!$I$7</definedName>
    <definedName name="CONTACTPERS" localSheetId="14">'AUD-F-22-REVIEW REPORT'!#REF!</definedName>
    <definedName name="CONTACTPERS">DATA!$D$7</definedName>
    <definedName name="CONTEMP" localSheetId="4">'F02 Application Form'!#REF!</definedName>
    <definedName name="CONTEMP" localSheetId="3">'F03A Audit Planning for 3 years'!#REF!</definedName>
    <definedName name="CONTEMP" localSheetId="5">'F05&amp;F06 S1Plan&amp;Schedule'!#REF!</definedName>
    <definedName name="CONTEMP" localSheetId="6">'F07 S1Opening&amp;Closing Meeting'!#REF!</definedName>
    <definedName name="CONTEMP" localSheetId="9">'F07 S2 Open&amp;Clos Meeting'!#REF!</definedName>
    <definedName name="CONTEMP" localSheetId="7">'F09A S1Report'!#REF!</definedName>
    <definedName name="CONTEMP" localSheetId="8">'F11&amp;F12 S2Plan&amp;Schedule'!#REF!</definedName>
    <definedName name="CONTEMP" localSheetId="10">'F15A S2Report'!#REF!</definedName>
    <definedName name="CONTEMP">'F02 Application Form'!#REF!</definedName>
    <definedName name="CORRECTION1">DATA!$C$78</definedName>
    <definedName name="CORRECTIVEACTION1">DATA!$C$79</definedName>
    <definedName name="CRDATE">'F02 Application Form'!#REF!</definedName>
    <definedName name="DATE1">[1]Sheet2!$B$7</definedName>
    <definedName name="DATE2">[1]Sheet2!$B$8</definedName>
    <definedName name="DATE3">[1]Sheet2!$B$9</definedName>
    <definedName name="DATE4">[1]Sheet2!$B$10</definedName>
    <definedName name="DESIGNATION" localSheetId="14">'AUD-F-22-REVIEW REPORT'!#REF!</definedName>
    <definedName name="DESIGNATION">DATA!$D$8</definedName>
    <definedName name="DOCDATE" localSheetId="3">'F03A Audit Planning for 3 years'!#REF!</definedName>
    <definedName name="DOCDATE" localSheetId="5">'F05&amp;F06 S1Plan&amp;Schedule'!#REF!</definedName>
    <definedName name="DOCDATE" localSheetId="6">'F07 S1Opening&amp;Closing Meeting'!#REF!</definedName>
    <definedName name="DOCDATE" localSheetId="9">'F07 S2 Open&amp;Clos Meeting'!#REF!</definedName>
    <definedName name="DOCDATE" localSheetId="7">'F09A S1Report'!#REF!</definedName>
    <definedName name="DOCDATE" localSheetId="8">'F11&amp;F12 S2Plan&amp;Schedule'!#REF!</definedName>
    <definedName name="DOCDATE" localSheetId="10">'F15A S2Report'!#REF!</definedName>
    <definedName name="DOCDATE">'F02 Application Form'!$G$42</definedName>
    <definedName name="Dropdown1" localSheetId="1">'F02 Application Form'!$A$51</definedName>
    <definedName name="Dropdown1" localSheetId="3">'F03A Audit Planning for 3 years'!#REF!</definedName>
    <definedName name="Dropdown1" localSheetId="5">'F05&amp;F06 S1Plan&amp;Schedule'!#REF!</definedName>
    <definedName name="Dropdown1" localSheetId="6">'F07 S1Opening&amp;Closing Meeting'!#REF!</definedName>
    <definedName name="Dropdown1" localSheetId="9">'F07 S2 Open&amp;Clos Meeting'!#REF!</definedName>
    <definedName name="Dropdown1" localSheetId="7">'F09A S1Report'!#REF!</definedName>
    <definedName name="Dropdown1" localSheetId="8">'F11&amp;F12 S2Plan&amp;Schedule'!#REF!</definedName>
    <definedName name="Dropdown1" localSheetId="10">'F15A S2Report'!#REF!</definedName>
    <definedName name="EFFECTIVEPERS">'F02 Application Form'!$K$21</definedName>
    <definedName name="ELEVENMONTH">DATA!$D$45</definedName>
    <definedName name="EMAILID" localSheetId="14">'AUD-F-22-REVIEW REPORT'!#REF!</definedName>
    <definedName name="EMAILID">DATA!$I$8</definedName>
    <definedName name="EMPLOYEENUM" localSheetId="14">'AUD-F-22-REVIEW REPORT'!#REF!</definedName>
    <definedName name="EMPLOYEENUM">DATA!$D$11</definedName>
    <definedName name="GZA">DATA!$D$10</definedName>
    <definedName name="IAD" localSheetId="14">'AUD-F-22-REVIEW REPORT'!#REF!</definedName>
    <definedName name="IAD">DATA!$D$15</definedName>
    <definedName name="IADATE" localSheetId="3">'F03A Audit Planning for 3 years'!#REF!</definedName>
    <definedName name="IADATE" localSheetId="5">'F05&amp;F06 S1Plan&amp;Schedule'!#REF!</definedName>
    <definedName name="IADATE" localSheetId="6">'F07 S1Opening&amp;Closing Meeting'!#REF!</definedName>
    <definedName name="IADATE" localSheetId="9">'F07 S2 Open&amp;Clos Meeting'!#REF!</definedName>
    <definedName name="IADATE" localSheetId="7">'F09A S1Report'!#REF!</definedName>
    <definedName name="IADATE" localSheetId="8">'F11&amp;F12 S2Plan&amp;Schedule'!#REF!</definedName>
    <definedName name="IADATE" localSheetId="10">'F15A S2Report'!#REF!</definedName>
    <definedName name="IAFCODE" localSheetId="14">'AUD-F-22-REVIEW REPORT'!#REF!</definedName>
    <definedName name="IAFCODE">DATA!$D$17</definedName>
    <definedName name="ICCODE" localSheetId="4">'F-03 Auditor(s) Declaration'!#REF!</definedName>
    <definedName name="ICCODE">'F03 App Rev &amp; F03-01 Aud Pln'!$B$11</definedName>
    <definedName name="ICDATE">#REF!</definedName>
    <definedName name="ID">DATA!$D$1</definedName>
    <definedName name="INITIALDATE">#REF!</definedName>
    <definedName name="ISMSEXL">'F02 Application Form'!#REF!</definedName>
    <definedName name="LARECOMMEND" localSheetId="3">'F03A Audit Planning for 3 years'!#REF!</definedName>
    <definedName name="LARECOMMEND">'F15A S2Report'!$G$48</definedName>
    <definedName name="LEGAL" localSheetId="14">'AUD-F-22-REVIEW REPORT'!#REF!</definedName>
    <definedName name="LEGAL">DATA!$D$12</definedName>
    <definedName name="May_23">'F03A Audit Planning for 3 years'!$V$5</definedName>
    <definedName name="MED" localSheetId="14">'AUD-F-22-REVIEW REPORT'!#REF!</definedName>
    <definedName name="MED">DATA!$D$14</definedName>
    <definedName name="MOA">DATA!$D$9</definedName>
    <definedName name="MRMD" localSheetId="14">'AUD-F-22-REVIEW REPORT'!#REF!</definedName>
    <definedName name="MRMD">DATA!$H$15</definedName>
    <definedName name="MRMDATE" localSheetId="3">'F03A Audit Planning for 3 years'!#REF!</definedName>
    <definedName name="MRMDATE" localSheetId="5">'F05&amp;F06 S1Plan&amp;Schedule'!#REF!</definedName>
    <definedName name="MRMDATE" localSheetId="6">'F07 S1Opening&amp;Closing Meeting'!#REF!</definedName>
    <definedName name="MRMDATE" localSheetId="9">'F07 S2 Open&amp;Clos Meeting'!#REF!</definedName>
    <definedName name="MRMDATE" localSheetId="7">'F09A S1Report'!#REF!</definedName>
    <definedName name="MRMDATE" localSheetId="8">'F11&amp;F12 S2Plan&amp;Schedule'!#REF!</definedName>
    <definedName name="MRMDATE" localSheetId="10">'F15A S2Report'!#REF!</definedName>
    <definedName name="MTSTD">[2]IDX!$E$29:$E$30</definedName>
    <definedName name="NAME">[1]Sheet2!$B$4</definedName>
    <definedName name="NOE">'F02 Application Form'!$D$14</definedName>
    <definedName name="NOS">'F02 Application Form'!$M$14</definedName>
    <definedName name="NR">[2]IDX!$L$29:$L$38</definedName>
    <definedName name="NRP">[2]IDX!$T$24:$T$34</definedName>
    <definedName name="OBSQTY">'AUD-F-22-REVIEW REPORT'!$G$22</definedName>
    <definedName name="OBSSTAGE1">#REF!</definedName>
    <definedName name="OLE_LINK1" localSheetId="3">'F03A Audit Planning for 3 years'!#REF!</definedName>
    <definedName name="OLE_LINK1" localSheetId="5">'F05&amp;F06 S1Plan&amp;Schedule'!#REF!</definedName>
    <definedName name="OLE_LINK1" localSheetId="6">'F07 S1Opening&amp;Closing Meeting'!#REF!</definedName>
    <definedName name="OLE_LINK1" localSheetId="9">'F07 S2 Open&amp;Clos Meeting'!#REF!</definedName>
    <definedName name="OLE_LINK1" localSheetId="7">'F09A S1Report'!$A$2</definedName>
    <definedName name="OLE_LINK1" localSheetId="8">'F11&amp;F12 S2Plan&amp;Schedule'!#REF!</definedName>
    <definedName name="OLE_LINK1" localSheetId="10">'F15A S2Report'!$A$3</definedName>
    <definedName name="OLE_LINK3" localSheetId="3">'F03A Audit Planning for 3 years'!#REF!</definedName>
    <definedName name="OLE_LINK3" localSheetId="5">'F05&amp;F06 S1Plan&amp;Schedule'!#REF!</definedName>
    <definedName name="OLE_LINK3" localSheetId="6">'F07 S1Opening&amp;Closing Meeting'!#REF!</definedName>
    <definedName name="OLE_LINK3" localSheetId="9">'F07 S2 Open&amp;Clos Meeting'!#REF!</definedName>
    <definedName name="OLE_LINK3" localSheetId="7">'F09A S1Report'!$A$19</definedName>
    <definedName name="OLE_LINK3" localSheetId="8">'F11&amp;F12 S2Plan&amp;Schedule'!#REF!</definedName>
    <definedName name="OLE_LINK3" localSheetId="10">'F15A S2Report'!#REF!</definedName>
    <definedName name="ORGADD" localSheetId="14">'AUD-F-22-REVIEW REPORT'!#REF!</definedName>
    <definedName name="ORGADD">DATA!$D$5</definedName>
    <definedName name="ORGN">DATA!$D$2</definedName>
    <definedName name="OUTSOURCING" localSheetId="14">'AUD-F-22-REVIEW REPORT'!#REF!</definedName>
    <definedName name="OUTSOURCING">DATA!$D$13</definedName>
    <definedName name="PMTEMP" localSheetId="4">'F02 Application Form'!#REF!</definedName>
    <definedName name="PMTEMP" localSheetId="3">'F03A Audit Planning for 3 years'!#REF!</definedName>
    <definedName name="PMTEMP" localSheetId="5">'F05&amp;F06 S1Plan&amp;Schedule'!#REF!</definedName>
    <definedName name="PMTEMP" localSheetId="6">'F07 S1Opening&amp;Closing Meeting'!#REF!</definedName>
    <definedName name="PMTEMP" localSheetId="9">'F07 S2 Open&amp;Clos Meeting'!#REF!</definedName>
    <definedName name="PMTEMP" localSheetId="7">'F09A S1Report'!#REF!</definedName>
    <definedName name="PMTEMP" localSheetId="8">'F11&amp;F12 S2Plan&amp;Schedule'!#REF!</definedName>
    <definedName name="PMTEMP" localSheetId="10">'F15A S2Report'!#REF!</definedName>
    <definedName name="PMTEMP">'F02 Application Form'!#REF!</definedName>
    <definedName name="_xlnm.Print_Area" localSheetId="13">'AUD-F-21 Draft'!$A$1:$F$18</definedName>
    <definedName name="_xlnm.Print_Area" localSheetId="1">'F02 Application Form'!$A$1:$M$56</definedName>
    <definedName name="_xlnm.Print_Area" localSheetId="2">'F03 App Rev &amp; F03-01 Aud Pln'!$A$1:$G$33</definedName>
    <definedName name="_xlnm.Print_Area" localSheetId="4">'F-03 Auditor(s) Declaration'!$A$1:$G$13</definedName>
    <definedName name="_xlnm.Print_Area" localSheetId="3">'F03A Audit Planning for 3 years'!$A$1:$U$18</definedName>
    <definedName name="_xlnm.Print_Area" localSheetId="5">'F05&amp;F06 S1Plan&amp;Schedule'!$A$1:$O$53</definedName>
    <definedName name="_xlnm.Print_Area" localSheetId="6">'F07 S1Opening&amp;Closing Meeting'!$A$1:$O$28</definedName>
    <definedName name="_xlnm.Print_Area" localSheetId="9">'F07 S2 Open&amp;Clos Meeting'!$A$1:$O$27</definedName>
    <definedName name="_xlnm.Print_Area" localSheetId="7">'F09A S1Report'!$A$1:$O$45</definedName>
    <definedName name="_xlnm.Print_Area" localSheetId="8">'F11&amp;F12 S2Plan&amp;Schedule'!$A$1:$O$65</definedName>
    <definedName name="_xlnm.Print_Area" localSheetId="10">'F15A S2Report'!$A$1:$O$50</definedName>
    <definedName name="_xlnm.Print_Area" localSheetId="11">'F16&amp;F17 CAR'!$A$1:$L$11</definedName>
    <definedName name="PROCESSDEPT1">DATA!$D$71</definedName>
    <definedName name="PROCESSDEPT2">DATA!$D$72</definedName>
    <definedName name="PROCESSDEPT3">DATA!$D$73</definedName>
    <definedName name="Q">[2]IDX!$B$29:$B$30</definedName>
    <definedName name="QMSEXL">'F02 Application Form'!#REF!</definedName>
    <definedName name="RADATE">#REF!</definedName>
    <definedName name="RDHOD">DATA!$C$82</definedName>
    <definedName name="RDREV">DATA!$C$81</definedName>
    <definedName name="REGN">[1]Sheet2!$B$11</definedName>
    <definedName name="REGNUM">#REF!</definedName>
    <definedName name="RISK" localSheetId="14">'AUD-F-22-REVIEW REPORT'!#REF!</definedName>
    <definedName name="RISK">DATA!$D$18</definedName>
    <definedName name="RN">DATA!$D$31</definedName>
    <definedName name="ROLE1">DATA!$D$23</definedName>
    <definedName name="ROLE2">DATA!$D$24</definedName>
    <definedName name="ROLE3">DATA!$D$25</definedName>
    <definedName name="ROLE4">DATA!$D$26</definedName>
    <definedName name="ROOTCAUSE1">DATA!$C$77</definedName>
    <definedName name="S">'F02 Application Form'!$A$8</definedName>
    <definedName name="S1REPDATE">'F09A S1Report'!#REF!</definedName>
    <definedName name="S2REPDATE" localSheetId="3">'F03A Audit Planning for 3 years'!#REF!</definedName>
    <definedName name="S2REPDATE">'F15A S2Report'!#REF!</definedName>
    <definedName name="SADATE">#REF!</definedName>
    <definedName name="SCOPE" localSheetId="14">'AUD-F-22-REVIEW REPORT'!#REF!</definedName>
    <definedName name="SCOPE">DATA!$D$6</definedName>
    <definedName name="SHIFT" localSheetId="4">'F02 Application Form'!#REF!</definedName>
    <definedName name="SHIFT" localSheetId="3">'F03A Audit Planning for 3 years'!#REF!</definedName>
    <definedName name="SHIFT" localSheetId="5">'F05&amp;F06 S1Plan&amp;Schedule'!#REF!</definedName>
    <definedName name="SHIFT" localSheetId="6">'F07 S1Opening&amp;Closing Meeting'!#REF!</definedName>
    <definedName name="SHIFT" localSheetId="9">'F07 S2 Open&amp;Clos Meeting'!#REF!</definedName>
    <definedName name="SHIFT" localSheetId="7">'F09A S1Report'!#REF!</definedName>
    <definedName name="SHIFT" localSheetId="8">'F11&amp;F12 S2Plan&amp;Schedule'!#REF!</definedName>
    <definedName name="SHIFT" localSheetId="10">'F15A S2Report'!#REF!</definedName>
    <definedName name="SHIFT">'F02 Application Form'!#REF!</definedName>
    <definedName name="SHIFTNO">#REF!</definedName>
    <definedName name="SLCT">[2]IDX!$E$33:$E$34</definedName>
    <definedName name="ST1AUDDATE1">DATA!$D$42</definedName>
    <definedName name="ST1AUDDATE2">DATA!$H$42</definedName>
    <definedName name="ST1AUDPLAN">DATA!$D$41</definedName>
    <definedName name="ST1CLAUSE1">DATA!$D$52</definedName>
    <definedName name="ST1CLAUSE2">DATA!$D$53</definedName>
    <definedName name="ST1MANDAY1">DATA!$D$33</definedName>
    <definedName name="ST1MANDAY2">DATA!$D$34</definedName>
    <definedName name="ST1MANDAY3">DATA!$D$35</definedName>
    <definedName name="ST1MANDAY4">DATA!$D$36</definedName>
    <definedName name="ST1OBS1">DATA!$D$48</definedName>
    <definedName name="ST1OBS2">DATA!$D$49</definedName>
    <definedName name="ST1OBSQTY">DATA!$D$47</definedName>
    <definedName name="ST2AUDDATE1">DATA!$D$44</definedName>
    <definedName name="ST2AUDDATE2">DATA!$H$44</definedName>
    <definedName name="ST2AUDPLAN">DATA!$D$43</definedName>
    <definedName name="ST2CLAUSE1">DATA!$D$62</definedName>
    <definedName name="ST2CLAUSE2">DATA!$D$63</definedName>
    <definedName name="ST2CLAUSE3">DATA!$D$64</definedName>
    <definedName name="ST2CLAUSE4">DATA!$D$65</definedName>
    <definedName name="ST2MANDAY1">DATA!$D$37</definedName>
    <definedName name="ST2MANDAY2">DATA!$D$38</definedName>
    <definedName name="ST2MANDAY3">DATA!$D$39</definedName>
    <definedName name="ST2MANDAY4">DATA!$D$40</definedName>
    <definedName name="ST2MINNC1">DATA!$D$67</definedName>
    <definedName name="ST2MINNC2">DATA!$D$68</definedName>
    <definedName name="ST2MINNCCL1">DATA!$D$69</definedName>
    <definedName name="ST2MINNCCL2">DATA!$D$70</definedName>
    <definedName name="ST2MINNCQTY">DATA!$D$66</definedName>
    <definedName name="ST2OBS1">DATA!$D$55</definedName>
    <definedName name="ST2OBS2">DATA!$D$56</definedName>
    <definedName name="ST2OBS3">DATA!$D$57</definedName>
    <definedName name="ST2OBS4">DATA!$D$58</definedName>
    <definedName name="ST2OBSQTY">DATA!$D$54</definedName>
    <definedName name="STANDARD">DATA!$D$3</definedName>
    <definedName name="STANDARD1">DATA!$D$50</definedName>
    <definedName name="STANDARD2">DATA!$D$51</definedName>
    <definedName name="STANDARD3">DATA!$D$59</definedName>
    <definedName name="STANDARD4">DATA!$D$60</definedName>
    <definedName name="STANDARD5">DATA!$D$61</definedName>
    <definedName name="STDNAME">[1]Sheet2!$B$3</definedName>
    <definedName name="STDNR">[2]IDX!$I$29:$I$38</definedName>
    <definedName name="STDWORD">[1]Sheet2!$B$2</definedName>
    <definedName name="TOTALEMP" localSheetId="4">'F02 Application Form'!#REF!</definedName>
    <definedName name="TOTALEMP" localSheetId="3">'F03A Audit Planning for 3 years'!#REF!</definedName>
    <definedName name="TOTALEMP" localSheetId="5">'F05&amp;F06 S1Plan&amp;Schedule'!#REF!</definedName>
    <definedName name="TOTALEMP" localSheetId="6">'F07 S1Opening&amp;Closing Meeting'!#REF!</definedName>
    <definedName name="TOTALEMP" localSheetId="9">'F07 S2 Open&amp;Clos Meeting'!#REF!</definedName>
    <definedName name="TOTALEMP" localSheetId="7">'F09A S1Report'!#REF!</definedName>
    <definedName name="TOTALEMP" localSheetId="8">'F11&amp;F12 S2Plan&amp;Schedule'!#REF!</definedName>
    <definedName name="TOTALEMP" localSheetId="10">'F15A S2Report'!#REF!</definedName>
    <definedName name="TOTALEMP">'F02 Application Form'!#REF!</definedName>
    <definedName name="TOTALMD" localSheetId="4">'F-03 Auditor(s) Declaration'!#REF!</definedName>
    <definedName name="TOTALMD">'F03 App Rev &amp; F03-01 Aud Pln'!$F$26</definedName>
    <definedName name="TP">[2]IDX!$B$33:$B$35</definedName>
    <definedName name="TYPENC1">DATA!$C$74</definedName>
    <definedName name="TYPENC2">DATA!$C$75</definedName>
    <definedName name="TYPENC3">DATA!$C$76</definedName>
    <definedName name="UCIN">#REF!</definedName>
  </definedNames>
  <calcPr calcId="1257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5" i="39"/>
  <c r="C37" i="12" s="1"/>
  <c r="D41" i="39"/>
  <c r="B3" i="1" a="1"/>
  <c r="B3" s="1"/>
  <c r="B4"/>
  <c r="B6"/>
  <c r="D14"/>
  <c r="B5"/>
  <c r="G20" i="12"/>
  <c r="G19"/>
  <c r="G18"/>
  <c r="G17"/>
  <c r="G19" i="31"/>
  <c r="G18"/>
  <c r="G17"/>
  <c r="G16"/>
  <c r="B3" i="37"/>
  <c r="F22" i="8"/>
  <c r="F21"/>
  <c r="F20"/>
  <c r="F19"/>
  <c r="E22"/>
  <c r="E21"/>
  <c r="E20"/>
  <c r="G17" i="10" s="1"/>
  <c r="E19" i="8"/>
  <c r="G16" i="10" s="1"/>
  <c r="C8" i="34"/>
  <c r="C7"/>
  <c r="C6"/>
  <c r="F8"/>
  <c r="F7"/>
  <c r="F6"/>
  <c r="K45" i="12"/>
  <c r="K44"/>
  <c r="K43"/>
  <c r="K47" i="10"/>
  <c r="K46"/>
  <c r="I6" i="34"/>
  <c r="B19" i="43"/>
  <c r="E17"/>
  <c r="B17"/>
  <c r="B13"/>
  <c r="E19" s="1"/>
  <c r="B12"/>
  <c r="B11"/>
  <c r="B10"/>
  <c r="B8"/>
  <c r="B7"/>
  <c r="B5"/>
  <c r="B4"/>
  <c r="B3"/>
  <c r="B2"/>
  <c r="B16"/>
  <c r="H30" i="42"/>
  <c r="H29"/>
  <c r="H28"/>
  <c r="G16"/>
  <c r="G15"/>
  <c r="E19" i="24"/>
  <c r="A13"/>
  <c r="A6"/>
  <c r="A4"/>
  <c r="O29" i="12"/>
  <c r="D13"/>
  <c r="L2" i="11"/>
  <c r="F2"/>
  <c r="C19" i="31"/>
  <c r="C18"/>
  <c r="C17"/>
  <c r="C16"/>
  <c r="H9"/>
  <c r="D9"/>
  <c r="D12" i="10"/>
  <c r="D10" i="37"/>
  <c r="D9"/>
  <c r="D8"/>
  <c r="D7"/>
  <c r="B10"/>
  <c r="B9"/>
  <c r="B8"/>
  <c r="B7"/>
  <c r="E4" i="29"/>
  <c r="A4"/>
  <c r="B31" i="8"/>
  <c r="A22"/>
  <c r="A10" i="37" s="1"/>
  <c r="A21" i="8"/>
  <c r="A9" i="37" s="1"/>
  <c r="A20" i="8"/>
  <c r="A8" i="37" s="1"/>
  <c r="A19" i="8"/>
  <c r="A7" i="37" s="1"/>
  <c r="A19" i="31"/>
  <c r="A18"/>
  <c r="A17"/>
  <c r="A16"/>
  <c r="C22" i="8"/>
  <c r="C20" i="30" s="1"/>
  <c r="C21" i="8"/>
  <c r="C19" i="12" s="1"/>
  <c r="C20" i="8"/>
  <c r="C17" i="10" s="1"/>
  <c r="C19" i="8"/>
  <c r="C16" i="10" s="1"/>
  <c r="A34" i="1"/>
  <c r="A33"/>
  <c r="G17" i="30" l="1"/>
  <c r="G20"/>
  <c r="G19" i="10"/>
  <c r="G18" i="30"/>
  <c r="G19"/>
  <c r="G18" i="10"/>
  <c r="A17"/>
  <c r="A19" i="30"/>
  <c r="C19"/>
  <c r="A19" i="10"/>
  <c r="C19"/>
  <c r="A18" i="12"/>
  <c r="C18"/>
  <c r="A18" i="30"/>
  <c r="C18"/>
  <c r="A18" i="10"/>
  <c r="C18"/>
  <c r="A17" i="12"/>
  <c r="C17"/>
  <c r="A17" i="30"/>
  <c r="C17"/>
  <c r="A20" i="12"/>
  <c r="C20"/>
  <c r="A20" i="30"/>
  <c r="A16" i="10"/>
  <c r="A19" i="12"/>
  <c r="B91" i="42"/>
  <c r="B83"/>
  <c r="G6" i="34"/>
  <c r="E6"/>
  <c r="D7"/>
  <c r="D6"/>
  <c r="B7"/>
  <c r="B6"/>
  <c r="F3"/>
  <c r="F2"/>
  <c r="M40" i="12"/>
  <c r="B40"/>
  <c r="M46"/>
  <c r="M45"/>
  <c r="M44"/>
  <c r="M43"/>
  <c r="B46"/>
  <c r="B45"/>
  <c r="B44"/>
  <c r="B43"/>
  <c r="B73" i="42"/>
  <c r="G34"/>
  <c r="G33"/>
  <c r="F29" i="8"/>
  <c r="D43" i="39"/>
  <c r="J32" i="42"/>
  <c r="G32"/>
  <c r="O31" i="12"/>
  <c r="G22" i="42"/>
  <c r="H9" i="30"/>
  <c r="D9"/>
  <c r="D8"/>
  <c r="D29" i="8"/>
  <c r="C29"/>
  <c r="L2" i="9" s="1"/>
  <c r="A29" i="8"/>
  <c r="F2" i="9" s="1"/>
  <c r="J19" i="42"/>
  <c r="G19"/>
  <c r="H31" l="1"/>
  <c r="D8" i="31"/>
  <c r="G18" i="42"/>
  <c r="F6" l="1"/>
  <c r="F5"/>
  <c r="D10" i="12"/>
  <c r="L7"/>
  <c r="D7"/>
  <c r="D5"/>
  <c r="D4"/>
  <c r="D10" i="31"/>
  <c r="L5"/>
  <c r="D5"/>
  <c r="D3"/>
  <c r="D2"/>
  <c r="O47" i="10"/>
  <c r="O46"/>
  <c r="B47"/>
  <c r="B46"/>
  <c r="O32"/>
  <c r="C22"/>
  <c r="D9"/>
  <c r="L6"/>
  <c r="D6"/>
  <c r="D4"/>
  <c r="D3"/>
  <c r="B32" i="8"/>
  <c r="F32" s="1"/>
  <c r="D10" i="30"/>
  <c r="D7"/>
  <c r="L5"/>
  <c r="D5"/>
  <c r="D3"/>
  <c r="D2"/>
  <c r="B2" i="37"/>
  <c r="F24" i="8"/>
  <c r="E24"/>
  <c r="F25" l="1"/>
  <c r="G15"/>
  <c r="B11"/>
  <c r="B9"/>
  <c r="E5"/>
  <c r="B5"/>
  <c r="B3"/>
  <c r="B2"/>
  <c r="B54" i="1"/>
  <c r="G44"/>
  <c r="G43"/>
  <c r="G42"/>
  <c r="G40"/>
  <c r="G36"/>
  <c r="I7"/>
  <c r="B7"/>
  <c r="G54" s="1"/>
  <c r="I6"/>
  <c r="B8"/>
  <c r="B8" i="8"/>
  <c r="B24" i="24" l="1"/>
  <c r="B23"/>
  <c r="E20" l="1"/>
  <c r="F4" i="34"/>
  <c r="K30" i="1"/>
  <c r="B20" l="1"/>
  <c r="K20" s="1"/>
  <c r="M20" s="1"/>
  <c r="B19"/>
  <c r="K19" s="1"/>
  <c r="M19" s="1"/>
  <c r="B18"/>
  <c r="K18" s="1"/>
  <c r="M18" s="1"/>
  <c r="B17"/>
  <c r="K17" s="1"/>
  <c r="M17" s="1"/>
  <c r="B16"/>
  <c r="K16" s="1"/>
  <c r="M16" s="1"/>
  <c r="F3" i="9"/>
  <c r="D8" i="10"/>
  <c r="D7" i="31"/>
  <c r="F3" i="11"/>
  <c r="D9" i="12"/>
  <c r="M21" i="1" l="1"/>
  <c r="B6" i="8" s="1"/>
  <c r="D12" i="12"/>
  <c r="D11"/>
  <c r="D10" i="10"/>
  <c r="D11" i="30"/>
  <c r="B21" i="1" l="1"/>
  <c r="D6" i="30" l="1"/>
  <c r="D8" i="12"/>
  <c r="D12" i="31" l="1"/>
  <c r="D6"/>
  <c r="D13" i="30"/>
  <c r="A9" i="24"/>
  <c r="D11" i="10"/>
  <c r="D7"/>
  <c r="D4" i="30" l="1"/>
  <c r="D4" i="31"/>
  <c r="B4" i="8"/>
  <c r="D5" i="10"/>
  <c r="D6" i="12"/>
</calcChain>
</file>

<file path=xl/connections.xml><?xml version="1.0" encoding="utf-8"?>
<connections xmlns="http://schemas.openxmlformats.org/spreadsheetml/2006/main">
  <connection id="1" keepAlive="1" name="Query - STANDARDS" description="Connection to the 'STANDARDS' query in the workbook." type="5" refreshedVersion="0" background="1">
    <dbPr connection="Provider=Microsoft.Mashup.OleDb.1;Data Source=$Workbook$;Location=STANDARDS;Extended Properties=&quot;&quot;" command="SELECT * FROM [STANDARDS]"/>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<sst xmlns="http://schemas.openxmlformats.org/spreadsheetml/2006/main" count="866" uniqueCount="519">
  <si>
    <t>Name of Organization</t>
  </si>
  <si>
    <t xml:space="preserve">Address </t>
  </si>
  <si>
    <t>Contact Numbers</t>
  </si>
  <si>
    <t>Email Id</t>
  </si>
  <si>
    <t>Contact Person</t>
  </si>
  <si>
    <t>Designation</t>
  </si>
  <si>
    <t>Scope of Certification</t>
  </si>
  <si>
    <t>Standard(s)</t>
  </si>
  <si>
    <t>ISO 9001:2015</t>
  </si>
  <si>
    <t>ISO 14001:2015</t>
  </si>
  <si>
    <t>Application Type</t>
  </si>
  <si>
    <t xml:space="preserve">No. of Employees </t>
  </si>
  <si>
    <t>Management System Information(s)</t>
  </si>
  <si>
    <t>Total</t>
  </si>
  <si>
    <t>Contractual</t>
  </si>
  <si>
    <t>Certified standards:</t>
  </si>
  <si>
    <t>Certification Body</t>
  </si>
  <si>
    <t>Issue Date:</t>
  </si>
  <si>
    <t>Expiry Date:</t>
  </si>
  <si>
    <t>Date:</t>
  </si>
  <si>
    <t>Representative Name</t>
  </si>
  <si>
    <t>Signature</t>
  </si>
  <si>
    <t>YES</t>
  </si>
  <si>
    <t>NO</t>
  </si>
  <si>
    <t>DESIGNATION</t>
  </si>
  <si>
    <t>ADDRESS</t>
  </si>
  <si>
    <t>EMAIL ID</t>
  </si>
  <si>
    <t>MRM DATE</t>
  </si>
  <si>
    <t>APPLICATION DATE</t>
  </si>
  <si>
    <t>Organization Name</t>
  </si>
  <si>
    <t>Type of the audit</t>
  </si>
  <si>
    <t>Audit Standard(s)</t>
  </si>
  <si>
    <t>Language of audit:</t>
  </si>
  <si>
    <t>Name</t>
  </si>
  <si>
    <t>Contact Details</t>
  </si>
  <si>
    <t>Stage-1</t>
  </si>
  <si>
    <t>Stage-2</t>
  </si>
  <si>
    <t>Audit Type</t>
  </si>
  <si>
    <t>Stage I</t>
  </si>
  <si>
    <t>Stage II</t>
  </si>
  <si>
    <t>Special Audit</t>
  </si>
  <si>
    <t>Audit Dates</t>
  </si>
  <si>
    <t>Date</t>
  </si>
  <si>
    <t>Lead Auditor</t>
  </si>
  <si>
    <t>Auditor</t>
  </si>
  <si>
    <t>Technical Expert</t>
  </si>
  <si>
    <t>Observer</t>
  </si>
  <si>
    <t>Address</t>
  </si>
  <si>
    <t>Transfer from IAF member CB</t>
  </si>
  <si>
    <t>Total Audit Mandays</t>
  </si>
  <si>
    <t>Contact person</t>
  </si>
  <si>
    <t>Scope of certification</t>
  </si>
  <si>
    <t>For transfer</t>
  </si>
  <si>
    <t>All the nonconformities were closed out by the existing certification body?</t>
  </si>
  <si>
    <t>Certificate Validity Date</t>
  </si>
  <si>
    <t>If no, describe the reason(s)</t>
  </si>
  <si>
    <t>Audit Team Details</t>
  </si>
  <si>
    <t>No. of Persons under Certification</t>
  </si>
  <si>
    <t>1. Organization &amp; Audit Details</t>
  </si>
  <si>
    <t>Audit Objectives</t>
  </si>
  <si>
    <t>Stage-1 Audit</t>
  </si>
  <si>
    <t>Audit Focus / Clauses</t>
  </si>
  <si>
    <t>Auditor Name</t>
  </si>
  <si>
    <t>PARTICIPANTS</t>
  </si>
  <si>
    <t>S.No.</t>
  </si>
  <si>
    <t>Position / Department</t>
  </si>
  <si>
    <t>Stage-1 - Audit Report</t>
  </si>
  <si>
    <t>Audit Language</t>
  </si>
  <si>
    <t>None</t>
  </si>
  <si>
    <t>Type of NC</t>
  </si>
  <si>
    <t>Relevant Clause No.</t>
  </si>
  <si>
    <t>Management System Standard</t>
  </si>
  <si>
    <t>Auditor(s) Name</t>
  </si>
  <si>
    <t>If Other, Specify</t>
  </si>
  <si>
    <t xml:space="preserve">Results of the evaluation of management system documents and their implementation </t>
  </si>
  <si>
    <t>Clause No.</t>
  </si>
  <si>
    <t>Clause Description</t>
  </si>
  <si>
    <t>4.1.</t>
  </si>
  <si>
    <t>4.2.</t>
  </si>
  <si>
    <t>4.3.</t>
  </si>
  <si>
    <t>4.4.</t>
  </si>
  <si>
    <t>5.2.</t>
  </si>
  <si>
    <t>5.3.</t>
  </si>
  <si>
    <t>6.3.</t>
  </si>
  <si>
    <t>7.1.</t>
  </si>
  <si>
    <t>7.2.</t>
  </si>
  <si>
    <t>7.3.</t>
  </si>
  <si>
    <t>7.4.</t>
  </si>
  <si>
    <t>7.5.</t>
  </si>
  <si>
    <t>8.1.</t>
  </si>
  <si>
    <t>8.2.</t>
  </si>
  <si>
    <t>8.3.</t>
  </si>
  <si>
    <t>8.4.</t>
  </si>
  <si>
    <t>8.5.</t>
  </si>
  <si>
    <t>8.6.</t>
  </si>
  <si>
    <t>8.7.</t>
  </si>
  <si>
    <t>9.1.</t>
  </si>
  <si>
    <t>9.2.</t>
  </si>
  <si>
    <t>9.3.</t>
  </si>
  <si>
    <t>Standard</t>
  </si>
  <si>
    <t>Number Count of NC's</t>
  </si>
  <si>
    <t>To</t>
  </si>
  <si>
    <t>Stage-2 / Other Audit</t>
  </si>
  <si>
    <t>MS Standard</t>
  </si>
  <si>
    <t>S.No</t>
  </si>
  <si>
    <t>Has been successfully assessed as per the requirements of</t>
  </si>
  <si>
    <t>For the scope of</t>
  </si>
  <si>
    <t>Quality Management System</t>
  </si>
  <si>
    <t>Select Standard for Certificate Generation</t>
  </si>
  <si>
    <t>ISO 45001:2018</t>
  </si>
  <si>
    <t>ISO 50001:2018</t>
  </si>
  <si>
    <t>ISO 22000:2018</t>
  </si>
  <si>
    <t>Communication
(Internal &amp; External)</t>
  </si>
  <si>
    <t>Others</t>
  </si>
  <si>
    <t>Initial Certification</t>
  </si>
  <si>
    <t>ISO 37001:2016</t>
  </si>
  <si>
    <t>Awareness and training</t>
  </si>
  <si>
    <t>No</t>
  </si>
  <si>
    <t>1.10</t>
  </si>
  <si>
    <t>4</t>
  </si>
  <si>
    <t>Working No. of Shifts</t>
  </si>
  <si>
    <t>Roles</t>
  </si>
  <si>
    <t>Opportunities for improvement</t>
  </si>
  <si>
    <t xml:space="preserve">Audit Report </t>
  </si>
  <si>
    <t>SA1</t>
  </si>
  <si>
    <t>SA2</t>
  </si>
  <si>
    <t>RA</t>
  </si>
  <si>
    <t>Policy
5.2.1 Establishing the policy
5.2.2 Communicating the policy</t>
  </si>
  <si>
    <r>
      <rPr>
        <b/>
        <sz val="12"/>
        <color theme="1"/>
        <rFont val="Arial"/>
        <family val="2"/>
      </rPr>
      <t>QCC</t>
    </r>
    <r>
      <rPr>
        <sz val="12"/>
        <color theme="1"/>
        <rFont val="Arial"/>
        <family val="2"/>
      </rPr>
      <t xml:space="preserve"> hereby certifies that the</t>
    </r>
  </si>
  <si>
    <t>N/A</t>
  </si>
  <si>
    <t>Audit Planning for 3 years</t>
  </si>
  <si>
    <t>Audit Schedule (Stage-1)</t>
  </si>
  <si>
    <t>Audit Plan (Stage-1)</t>
  </si>
  <si>
    <t>Day &amp; Tme
(From - To)</t>
  </si>
  <si>
    <t>Attendance List from Opening and Closing Meeting (Stage-1)</t>
  </si>
  <si>
    <t>Attendance List from Opening and Closing Meeting (Stage-2)</t>
  </si>
  <si>
    <t>Writing Date</t>
  </si>
  <si>
    <t>NCR No.</t>
  </si>
  <si>
    <t>NCR Detail</t>
  </si>
  <si>
    <t>Process/ Dept.</t>
  </si>
  <si>
    <t>Audit Date (Stage-1)</t>
  </si>
  <si>
    <t>Audit Date (Stage-2)</t>
  </si>
  <si>
    <t>Clause</t>
  </si>
  <si>
    <t>Internal audit (Mentioned)
Internal Audit Plan:
Internal Audit Date:
No. of Internal Auditors:
Area's and Department Covered:
Total NC's and Observation:
Current Closure Status:
Verification of Corrective Action:
Effectiveness of Internal Audit /Corrective Action:
Next Internal Audit Plan: and Frequency:</t>
  </si>
  <si>
    <t>Minor/
Major</t>
  </si>
  <si>
    <t xml:space="preserve">Audit Type -2 </t>
  </si>
  <si>
    <t xml:space="preserve">Lead Auditor Name </t>
  </si>
  <si>
    <t xml:space="preserve">Accepted By 
(Person Name):
</t>
  </si>
  <si>
    <r>
      <rPr>
        <b/>
        <sz val="8"/>
        <color theme="1"/>
        <rFont val="Calibri"/>
        <family val="2"/>
        <scheme val="minor"/>
      </rPr>
      <t xml:space="preserve">Technical Experts: </t>
    </r>
    <r>
      <rPr>
        <sz val="8"/>
        <color theme="1"/>
        <rFont val="Calibri"/>
        <family val="2"/>
        <scheme val="minor"/>
      </rPr>
      <t xml:space="preserve">
Responsibility
1. Assisting Team Leaders and auditors during the audit as per the audit plan
2. Guide on the technical issues that concerns / affects the assessment of quality of management system of client.
3. Follow the rules and regulations of audit of QCC
4. Advise to audit team on the matters / issues identified during the audit (preparations, Planning or audit) 
</t>
    </r>
  </si>
  <si>
    <r>
      <rPr>
        <b/>
        <sz val="8"/>
        <color theme="1"/>
        <rFont val="Calibri"/>
        <family val="2"/>
        <scheme val="minor"/>
      </rPr>
      <t xml:space="preserve">Auditor: </t>
    </r>
    <r>
      <rPr>
        <sz val="8"/>
        <color theme="1"/>
        <rFont val="Calibri"/>
        <family val="2"/>
        <scheme val="minor"/>
      </rPr>
      <t xml:space="preserve">
Responsibility
1. Carrying out audits under the guidance of team leader 
2. Preparation and submission of audit reports on time to Lead auditor.
3. Ensuring the code of conduct of QCC
4. Submit report to Team Leader on time and ensure smooth functioning of audit process.
</t>
    </r>
  </si>
  <si>
    <r>
      <rPr>
        <b/>
        <sz val="8"/>
        <color theme="1"/>
        <rFont val="Calibri"/>
        <family val="2"/>
        <scheme val="minor"/>
      </rPr>
      <t>Lead Auditor / Team Leader</t>
    </r>
    <r>
      <rPr>
        <sz val="8"/>
        <color theme="1"/>
        <rFont val="Calibri"/>
        <family val="2"/>
        <scheme val="minor"/>
      </rPr>
      <t xml:space="preserve">
Responsibility
1. To supervise and Lead audit team. 
2. To conduct opening &amp; closing meeting.
3. Ensure that audit report is submitted on time.
4. Resolve / communicate issues related to audit process or matters identified during the audit.
5. Guide the audit team during the audit.
6. Audit planning to be sent to clients on time.
</t>
    </r>
  </si>
  <si>
    <r>
      <rPr>
        <b/>
        <sz val="8"/>
        <color theme="1"/>
        <rFont val="Calibri"/>
        <family val="2"/>
        <scheme val="minor"/>
      </rPr>
      <t xml:space="preserve">Note: </t>
    </r>
    <r>
      <rPr>
        <sz val="8"/>
        <color theme="1"/>
        <rFont val="Calibri"/>
        <family val="2"/>
        <scheme val="minor"/>
      </rPr>
      <t xml:space="preserve">
1. In case, if you have any objection regarding this plan, must inform us with 48 hr. otherwise this plan considered as accepted.
2. negative results of stage 1 may lead to postponement of cancelation of Stage 2 Audit.
Attachment  
□ Audit / visiting schedule 
</t>
    </r>
  </si>
  <si>
    <r>
      <rPr>
        <b/>
        <sz val="8"/>
        <color theme="1"/>
        <rFont val="Calibri"/>
        <family val="2"/>
        <scheme val="minor"/>
      </rPr>
      <t>Guides:</t>
    </r>
    <r>
      <rPr>
        <sz val="8"/>
        <color theme="1"/>
        <rFont val="Calibri"/>
        <family val="2"/>
        <scheme val="minor"/>
      </rPr>
      <t xml:space="preserve">
1. Establishing contacts and timing for interviews;
2. Arranging visits to specific parts of the site or organization;
3. Ensuring that rules concerning site safety and security procedures are known and 
    respected by the audit team members;
4. Witnessing the audit on behalf of the client;
5. Providing clarification or information as requested by an auditor.</t>
    </r>
  </si>
  <si>
    <r>
      <rPr>
        <b/>
        <sz val="8"/>
        <color theme="1"/>
        <rFont val="Calibri"/>
        <family val="2"/>
        <scheme val="minor"/>
      </rPr>
      <t xml:space="preserve">Observer: </t>
    </r>
    <r>
      <rPr>
        <sz val="8"/>
        <color theme="1"/>
        <rFont val="Calibri"/>
        <family val="2"/>
        <scheme val="minor"/>
      </rPr>
      <t xml:space="preserve">
1. Follow the rules and regulation of audit of QCC
2. No influence in audit, audit process or outcome of audit.
</t>
    </r>
  </si>
  <si>
    <t xml:space="preserve">Brief about the organization </t>
  </si>
  <si>
    <t xml:space="preserve">To evaluate the client's documented system, location &amp; site-specific conditions and gather other details through discussions with the client's personnel to determine the organization’s readiness for the Stage 2 Audit for Certification. </t>
  </si>
  <si>
    <t>CHANGE DETAILS</t>
  </si>
  <si>
    <t>Audit Duration for Stage 1: 1 Man Day</t>
  </si>
  <si>
    <t>Are quoted man-days adequate?</t>
  </si>
  <si>
    <t>Any change in employee detail?</t>
  </si>
  <si>
    <t>Any Change in Scope?</t>
  </si>
  <si>
    <t>Any additional Information:</t>
  </si>
  <si>
    <t>Yes</t>
  </si>
  <si>
    <t>RECOMMENDATION</t>
  </si>
  <si>
    <t>Recommended Proceeding with Stage 2 (within 60 days from this audit date)</t>
  </si>
  <si>
    <t>Recommend not proceeding without a further stage 1 Audit due to the severity of the concerns raised by the audit team</t>
  </si>
  <si>
    <t>To determine the capability and effectiveness of the organization’s management system to ensure continual compliance with customer, statutory and regulatory requirements and in meeting its specified objectives and the conformity of the management system to stated criteria.</t>
  </si>
  <si>
    <t>Audit Criteria</t>
  </si>
  <si>
    <t>Performance monitoring, measuring, reporting and review against key performance objectives and targets. Details on the client's management system and performance with regards to legal compliance. Operation control of the client’s processes. Internal audits and management review, and Normative References on management systems</t>
  </si>
  <si>
    <t>Any deviation from the audit plan and their reasons</t>
  </si>
  <si>
    <t>Any significant issues impacting on the audit programme;</t>
  </si>
  <si>
    <t>Significant changes, if any, that affect the management system of the client since the last audit took place</t>
  </si>
  <si>
    <t>RECOMMENDATION (Yes/No)</t>
  </si>
  <si>
    <r>
      <rPr>
        <b/>
        <sz val="10"/>
        <color theme="1"/>
        <rFont val="Calibri (Body)_x0000_"/>
      </rPr>
      <t>The Quality Management System complies with the requirements of the reference standard, Confirmation of Client scope found appropriate &amp; Audit objectives are fulfil during the audit.:</t>
    </r>
    <r>
      <rPr>
        <sz val="10"/>
        <color theme="1"/>
        <rFont val="Calibri (Body)_x0000_"/>
      </rPr>
      <t xml:space="preserve"> Congratulations, on the basis of the above summary, Lead Auditor is pleased to put forward a recommendation for </t>
    </r>
    <r>
      <rPr>
        <b/>
        <sz val="10"/>
        <color theme="1"/>
        <rFont val="Calibri (Body)_x0000_"/>
      </rPr>
      <t>Certification.</t>
    </r>
  </si>
  <si>
    <r>
      <rPr>
        <b/>
        <sz val="10"/>
        <color theme="1"/>
        <rFont val="Calibri (Body)_x0000_"/>
      </rPr>
      <t>Not Recommended:</t>
    </r>
    <r>
      <rPr>
        <sz val="10"/>
        <color theme="1"/>
        <rFont val="Calibri (Body)_x0000_"/>
      </rPr>
      <t xml:space="preserve"> Organization is recommended for Suspension / Withdrawal / __Surveillance / Re-Certification of current Certification. A Stage 2 audit will be required, if Organization want to make statues Certified with Concern ISO Standard.</t>
    </r>
  </si>
  <si>
    <r>
      <rPr>
        <b/>
        <sz val="10"/>
        <color theme="1"/>
        <rFont val="Calibri (Body)_x0000_"/>
      </rPr>
      <t>The Quality Management System complies with the requirements of the reference standard &amp; Confirmation of Client scope found appropriate &amp; Audit objectives are fulfil during the audit with exception of minor NC:</t>
    </r>
    <r>
      <rPr>
        <sz val="10"/>
        <color theme="1"/>
        <rFont val="Calibri (Body)_x0000_"/>
      </rPr>
      <t xml:space="preserve">  Congratulations, Lead Auditor is pleased to put forward a recommendation for </t>
    </r>
    <r>
      <rPr>
        <b/>
        <sz val="10"/>
        <color theme="1"/>
        <rFont val="Calibri (Body)_x0000_"/>
      </rPr>
      <t>Certification</t>
    </r>
    <r>
      <rPr>
        <sz val="10"/>
        <color theme="1"/>
        <rFont val="Calibri (Body)_x0000_"/>
      </rPr>
      <t>, upon off-site verification of closure of all issues within 60 days from the date of Stage 2 audit.  Responses to the non-conformances should be submitted to QCC and must include supporting evidence of closure to allow for off-site verification.  In responding to the non-conformances, the organization should consider the root cause of the non-conformance and the potential for related issues in other parts of system. If all non-conformances are not closed within 60 days, a full reassessment/additionally assessment may be required.</t>
    </r>
  </si>
  <si>
    <r>
      <rPr>
        <b/>
        <sz val="10"/>
        <color theme="1"/>
        <rFont val="Calibri (Body)_x0000_"/>
      </rPr>
      <t>Evidence of major non conformities:</t>
    </r>
    <r>
      <rPr>
        <sz val="10"/>
        <color theme="1"/>
        <rFont val="Calibri (Body)_x0000_"/>
      </rPr>
      <t xml:space="preserve"> Organization is </t>
    </r>
    <r>
      <rPr>
        <b/>
        <sz val="10"/>
        <color theme="1"/>
        <rFont val="Calibri (Body)_x0000_"/>
      </rPr>
      <t>not recommended for Certification</t>
    </r>
    <r>
      <rPr>
        <sz val="10"/>
        <color theme="1"/>
        <rFont val="Calibri (Body)_x0000_"/>
      </rPr>
      <t xml:space="preserve"> at this time. A follow-up assessment will be scheduled to allow for on-site verification and closure of all issues within 60 days from the date of Stage 2.
Once all non-conformances are closed, the recommendation for Certification may be made.  Responses to the non-conformances should be submitted to QCC within 45 days and must include supporting evidence. In responding to the non-conformances, the organization should consider the root cause of the non-conformance and the potential for related issues in other parts of system.
If all non-conformances are not closed within 60 days, a full reassessment may be required.
</t>
    </r>
  </si>
  <si>
    <t xml:space="preserve">Activities </t>
  </si>
  <si>
    <t>Full Time</t>
  </si>
  <si>
    <t>Part time</t>
  </si>
  <si>
    <t>Performing Same type of Job</t>
  </si>
  <si>
    <t>Temporary Unskilled workers</t>
  </si>
  <si>
    <t>Management</t>
  </si>
  <si>
    <t>Production Area/Service</t>
  </si>
  <si>
    <t>Quality Control/Technical</t>
  </si>
  <si>
    <t>Administration</t>
  </si>
  <si>
    <t>Other</t>
  </si>
  <si>
    <t>Effective No. of Employees, Filled by QCC</t>
  </si>
  <si>
    <r>
      <rPr>
        <b/>
        <sz val="10"/>
        <color theme="1"/>
        <rFont val="Calibri (Body)_x0000_"/>
      </rPr>
      <t>For surveillance/Recertification/Special Audit, verify the following: Nil</t>
    </r>
    <r>
      <rPr>
        <sz val="10"/>
        <color theme="1"/>
        <rFont val="Calibri (Body)_x0000_"/>
      </rPr>
      <t xml:space="preserve">
• Closure of Previous NC &amp; its effectiveness: 
• Compliance of use of QCC logo/marks &amp; Applicable AB logo / marks, if applicable: 
• Any changes with respect to management system: 
• Any Complaints (interested party feedback): 
• Any Change in Scope: 
• Any additional Information: 
</t>
    </r>
  </si>
  <si>
    <t xml:space="preserve">Applicable IAF / EA Code </t>
  </si>
  <si>
    <t>Audit Format Number</t>
  </si>
  <si>
    <t>Format Name</t>
  </si>
  <si>
    <t>Revision</t>
  </si>
  <si>
    <t>Rev.: 01</t>
  </si>
  <si>
    <t>Index</t>
  </si>
  <si>
    <t>AUD-F-01</t>
  </si>
  <si>
    <t>Query Follow up</t>
  </si>
  <si>
    <t>AUD-F-02</t>
  </si>
  <si>
    <t>Remarks</t>
  </si>
  <si>
    <t>Refer Separate File</t>
  </si>
  <si>
    <t>AUD-F-03A</t>
  </si>
  <si>
    <t>Opening &amp; Closing Meeting Attendants</t>
  </si>
  <si>
    <t>AUD-F-11</t>
  </si>
  <si>
    <t>AUD-F-12</t>
  </si>
  <si>
    <t>AUD-F-16</t>
  </si>
  <si>
    <t>AUD-F-17</t>
  </si>
  <si>
    <t>AUD-F-08</t>
  </si>
  <si>
    <t>AUD-F-10</t>
  </si>
  <si>
    <t>AUD-F-07 S1</t>
  </si>
  <si>
    <t>AUD-F-07 S2</t>
  </si>
  <si>
    <t>AUD-F-13</t>
  </si>
  <si>
    <t>AUD-F-14</t>
  </si>
  <si>
    <t>Audit Report (Stage 2)</t>
  </si>
  <si>
    <t xml:space="preserve">Request for Corrective Action </t>
  </si>
  <si>
    <t xml:space="preserve">Corrective Action Report </t>
  </si>
  <si>
    <t>AUD-F-18</t>
  </si>
  <si>
    <t>AUD-F-19</t>
  </si>
  <si>
    <t>AUD-F-20</t>
  </si>
  <si>
    <t>AUD-F-21</t>
  </si>
  <si>
    <t>AUD-F-22</t>
  </si>
  <si>
    <t>AUD-F-23</t>
  </si>
  <si>
    <t>Stage 1 Audit Report</t>
  </si>
  <si>
    <t>AUD-F-11-Audit Plan (Stage 2)</t>
  </si>
  <si>
    <t>Audit Schedule (Stage 2)</t>
  </si>
  <si>
    <t>AUD-F-05 &amp; AUD-F-06</t>
  </si>
  <si>
    <t>Audit Plan Stage 1 &amp; Audit Schedule Stage 1</t>
  </si>
  <si>
    <t>Opening Meeting (Y/N</t>
  </si>
  <si>
    <t>Closing Meeting (Y/N)</t>
  </si>
  <si>
    <t>Recommend not proceeding to stage 2 until audit evidence has been submitted to QCC showing that the concerns raised by the auditor (s) have been rectified. A date for stage 2 will then be agreed.</t>
  </si>
  <si>
    <t>7.3</t>
  </si>
  <si>
    <t>7.4</t>
  </si>
  <si>
    <t>Context of the organization.
4.1 Understanding the organization and its context
4.2 Understanding the needs and expectations of interested parties
4.3 Determining the scope of the quality management system.
4.4 Management system and its processes</t>
  </si>
  <si>
    <t xml:space="preserve">Stage-1 </t>
  </si>
  <si>
    <t>Roles, Responsibilities and authorities</t>
  </si>
  <si>
    <t>6.2 Objectives and planning to achieve them</t>
  </si>
  <si>
    <t>QMS-Planning of Changes</t>
  </si>
  <si>
    <t>Resources
7.1.1 General
7.1.2 People
7.1.3 Infrastructure
7.1.4 Environment for the operation of processes
7.1.5 Monitoring and measuring resources
7.1.6 Organizational knowledge</t>
  </si>
  <si>
    <t>Documented information</t>
  </si>
  <si>
    <t>Operational planning and control</t>
  </si>
  <si>
    <t>Requirements for products and services (QMS)
8.2.1 Customer communication
8.2.2 Determining the requirements for products and services.
8.2.3 Review of the requirements for products and services.
8.2.4 Changes to requirements for products and services.</t>
  </si>
  <si>
    <t>Design and development planning (QMS) 
8.3.2 Design and development planning.8.3.4 Design and development controls..
8.3.5 Design and development outputs.
8.3.6 Design and development changes</t>
  </si>
  <si>
    <t>Control of externally provided process products and services (QMS)
8.4.2 Type and extent of control
8.4.3 Information for external providers</t>
  </si>
  <si>
    <t>Production and service provision (QMS)
8.5.1 Control of production and service provision.
8.5.2 Identification and traceability.8.5.3 Property belonging to customers or external providers.
8.5.4 Preservation.
8.5.5 Post-delivery activities.
8.5.6 Control of changes</t>
  </si>
  <si>
    <t>Release of products and services (QMS)</t>
  </si>
  <si>
    <t>Control of nonconforming outputs (QMS)</t>
  </si>
  <si>
    <t>Monitoring, measurement, analysis and evaluation
9.1.2 Customer satisfaction.
9.1.3 Analysis and evaluation</t>
  </si>
  <si>
    <t>9.3</t>
  </si>
  <si>
    <t>Management review
9.3.2 Management review inputs.8
9.3.3 Management review outputs
Management review-Mentioned
MRM Notice:
MRM Agenda:
MRM Date:
Participants:
Decision:
Continual Improvement:
Responsibility:
Timeline to Complete Decision/Continual Improvement Plan:
Next MRM Due Date and Frequency:</t>
  </si>
  <si>
    <t>10</t>
  </si>
  <si>
    <t>Improvement
Nonconformity and corrective action.
10.3 Continual improvement</t>
  </si>
  <si>
    <t>6.2</t>
  </si>
  <si>
    <t>6.1</t>
  </si>
  <si>
    <t>6.1 Actions to address risks and opportunities</t>
  </si>
  <si>
    <t>Competence</t>
  </si>
  <si>
    <t>7.2</t>
  </si>
  <si>
    <t>5.1</t>
  </si>
  <si>
    <t>Leadership and  commitment 
5.1.1 General
5.1.2 Customer focus</t>
  </si>
  <si>
    <t>Request for Proposal cum Application Form</t>
  </si>
  <si>
    <t>In case, if you have more site’s, kindly fill this annexure per site.</t>
  </si>
  <si>
    <t>A-are same corporate?</t>
  </si>
  <si>
    <t>B-are actually implementing same activity in control?</t>
  </si>
  <si>
    <t>C-have same CEO?</t>
  </si>
  <si>
    <t>D-are using same quality system and procedure?</t>
  </si>
  <si>
    <t>* Please attach detail information about multi-site (Total site no./size and location of each site)</t>
  </si>
  <si>
    <t>Application Review &amp; Audit Planning
(This was completely based on Request of Proposal)</t>
  </si>
  <si>
    <t>Risk (H/M/L)</t>
  </si>
  <si>
    <t xml:space="preserve">I confirm that I don't have any relevant interest of below:
            -  I didn't work with applied / client organization in recent two years.
            -  I and QCC didn't supply any consulting, training and internal audit for applied / client organization in recent two years.
</t>
  </si>
  <si>
    <t>＊Verification (if applicable) name</t>
  </si>
  <si>
    <t>3 YEAR QMS SURVEILLANCE &amp; RECERTIFICATION AUDIT PROGRAMME</t>
  </si>
  <si>
    <t>Auditor(s) Declaration</t>
  </si>
  <si>
    <t xml:space="preserve">• I confirm that I don't have any relevant interest of below:
            -  I didn't work with applied / client organization in recent two years.
            -  I and QCC didn't supply any consulting and internal audit for applied / client organization
               in recent two years.
• I will act in accordance with QCC policy &amp; procedures and won't reveal any secret information without approval of QCC and interested parties, conduct activities in accurate and impartial manner. 
• I will keep all other gained information through audit as confidential.
• I shall perform my duties in accordance with ISO 19011.
</t>
  </si>
  <si>
    <t>I assure that if different from above, I'll be responsible for all relevant matters.</t>
  </si>
  <si>
    <r>
      <rPr>
        <b/>
        <sz val="9.25"/>
        <color theme="1"/>
        <rFont val="Calibri"/>
        <family val="2"/>
        <scheme val="minor"/>
      </rPr>
      <t>Audit Objectives</t>
    </r>
    <r>
      <rPr>
        <sz val="9.25"/>
        <color theme="1"/>
        <rFont val="Calibri"/>
        <family val="2"/>
        <scheme val="minor"/>
      </rPr>
      <t xml:space="preserve">
Judging the availability to 2nd assessment by checking system conformity and performance status regarding policy and objective.
1. Conformity of documents regarding developed system.
2. Review internal audit and management review records.
3. Site-specific conditions, process and equipments used.
4. Applicable statutory and regulatory requirements
</t>
    </r>
    <r>
      <rPr>
        <b/>
        <sz val="9.25"/>
        <color theme="1"/>
        <rFont val="Calibri"/>
        <family val="2"/>
        <scheme val="minor"/>
      </rPr>
      <t/>
    </r>
  </si>
  <si>
    <t xml:space="preserve">Stage 2/Surveillance/Recertification/Special Audit, (On-site or Virtual) </t>
  </si>
  <si>
    <t>I carried out this audit as above and submit this report to QCC report reviewer. I hereby submitted the audit report of organization and my recommend for:</t>
  </si>
  <si>
    <t xml:space="preserve">※ Corrective action: 
Minor NCR - Please take action including reason analysis and prevention within 1 month.
Major NCR - Please take action to conduct confirmation audit between 1 - 3 months.
Exception: In case re-certification audit, please take action to complete before expiry date 
of certificate.
Note: Use another separate / same sheet if necessary
</t>
  </si>
  <si>
    <r>
      <t>6.</t>
    </r>
    <r>
      <rPr>
        <sz val="7"/>
        <color rgb="FF000000"/>
        <rFont val="Times New Roman"/>
        <family val="1"/>
      </rPr>
      <t xml:space="preserve">      </t>
    </r>
    <r>
      <rPr>
        <sz val="10"/>
        <color rgb="FF000000"/>
        <rFont val="Calibri"/>
        <family val="2"/>
      </rPr>
      <t>Certified for any Other Management Systems, If Yes, then provide the details below</t>
    </r>
  </si>
  <si>
    <t xml:space="preserve"> 2. Audit Team Details</t>
  </si>
  <si>
    <t>3. Overview of identifed non-conformities</t>
  </si>
  <si>
    <t>4. Opportunities for improvement (OFI)</t>
  </si>
  <si>
    <r>
      <rPr>
        <b/>
        <sz val="8"/>
        <color theme="1"/>
        <rFont val="Calibri (Body)_x0000_"/>
      </rPr>
      <t>Audit Objectives</t>
    </r>
    <r>
      <rPr>
        <sz val="8"/>
        <color theme="1"/>
        <rFont val="Calibri (Body)_x0000_"/>
      </rPr>
      <t xml:space="preserve">
Judging the Management System by checking system conformity and performance status regarding objective evidence as per </t>
    </r>
    <r>
      <rPr>
        <b/>
        <sz val="8"/>
        <color theme="1"/>
        <rFont val="Calibri (Body)_x0000_"/>
      </rPr>
      <t xml:space="preserve">ISO 9001:2015, </t>
    </r>
    <r>
      <rPr>
        <sz val="8"/>
        <color theme="1"/>
        <rFont val="Calibri (Body)_x0000_"/>
      </rPr>
      <t xml:space="preserve">Standard
a. To assess conformity of the Client’s Management system with the audit criteria
b. To assess capacity of the client’s criteria to meet its </t>
    </r>
    <r>
      <rPr>
        <b/>
        <sz val="8"/>
        <color theme="1"/>
        <rFont val="Calibri (Body)_x0000_"/>
      </rPr>
      <t>QMS (Quality Management System)</t>
    </r>
    <r>
      <rPr>
        <sz val="8"/>
        <color theme="1"/>
        <rFont val="Calibri (Body)_x0000_"/>
      </rPr>
      <t xml:space="preserve"> Objectives
c. To identify areas of improvement in the Clients premises
d. To make appropriate recommendation to the CB regarding client’s certification.
</t>
    </r>
    <r>
      <rPr>
        <b/>
        <sz val="8"/>
        <color theme="1"/>
        <rFont val="Calibri (Body)_x0000_"/>
      </rPr>
      <t/>
    </r>
  </si>
  <si>
    <t xml:space="preserve">Reduce/Extend Scope
of standard certificate to above mention organization.
</t>
  </si>
  <si>
    <t>Application Review &amp; Audit Planning</t>
  </si>
  <si>
    <t>AUD-F-03 &amp; AUD-F-03-01</t>
  </si>
  <si>
    <t>AD-F-03</t>
  </si>
  <si>
    <t>Annexure -01 (For Multi-site) (N/A)</t>
  </si>
  <si>
    <t>English</t>
  </si>
  <si>
    <t xml:space="preserve"> Reviewer Name</t>
  </si>
  <si>
    <t xml:space="preserve">Audit Type - 1 </t>
  </si>
  <si>
    <t>Request for Corrective Action</t>
  </si>
  <si>
    <t>Separate File</t>
  </si>
  <si>
    <t xml:space="preserve">Non-Conformities Raised: </t>
  </si>
  <si>
    <t xml:space="preserve">Minor Non-conformance  </t>
  </si>
  <si>
    <t xml:space="preserve">Major Non-conformance </t>
  </si>
  <si>
    <t xml:space="preserve">Observation identified </t>
  </si>
  <si>
    <t xml:space="preserve">Opening Meeting (Y/N)
</t>
  </si>
  <si>
    <t xml:space="preserve">Closing Meeting (Y/N)
</t>
  </si>
  <si>
    <t>Audit Team Leader</t>
  </si>
  <si>
    <t>Confirmation (On-Site Audit)</t>
  </si>
  <si>
    <t xml:space="preserve">* This content is use in your certificate, please write carefully and confirm.
* If you have previous certificate, please attach. (including renewal/transfer)
* If you have more than 3 multi locations and/or each location's scope is different,    
    Please use another sheet.
</t>
  </si>
  <si>
    <t>Quality Control Certification     AUD-F-02-Request for Proposal cum Application Form/ Rev.: 01</t>
  </si>
  <si>
    <t>Rev.:01</t>
  </si>
  <si>
    <t>Quality Control Certification      AUD-F-03- Application Review &amp; AUD-F-03-01 Audit Planning/ Rev.: 02</t>
  </si>
  <si>
    <t>Rev.: 02</t>
  </si>
  <si>
    <t>Quality Control Certification       AUD-F-03A-Audit Planning for 3 years / Rev.: 01</t>
  </si>
  <si>
    <t>Quality Control Certification      AD-F-03-Auditor(s) Declaration / Rev.: 01</t>
  </si>
  <si>
    <t>Quality Control Certification   AUD-F-06-Audit Schedule Stage 1/ Rev.: 01</t>
  </si>
  <si>
    <t>Quality Control Certification       AUD-F-07-Opening &amp; Closing Meeting Attendants/ Rev.: 01</t>
  </si>
  <si>
    <t>Quality Control Certification   AUD-F-09 - Stage 1 Audit Report/ Rev.: 01</t>
  </si>
  <si>
    <t xml:space="preserve">AUD-F-09 </t>
  </si>
  <si>
    <t>Quality Control Certification   AUD-F-12-Audit Schedule / Rev.: 01</t>
  </si>
  <si>
    <t>Quality Control Certification     AUD-F-15-Audit Report/ Rev.: 02</t>
  </si>
  <si>
    <t xml:space="preserve">AUD-F-15 </t>
  </si>
  <si>
    <t>Quality Control Certification  AUD-F-16-Request for Corrective Action / Rev.: 01</t>
  </si>
  <si>
    <t>Quality Control Certification                       AUD-F-21-Draft for Certificate Approval / Rev.: 02</t>
  </si>
  <si>
    <t>Draft for Certificate Approval</t>
  </si>
  <si>
    <t>ISO 27001:2022</t>
  </si>
  <si>
    <t>5.2</t>
  </si>
  <si>
    <t>5.3</t>
  </si>
  <si>
    <t>Certificate issue</t>
  </si>
  <si>
    <t>Total Audit Mandays (Stage1 + Stage2) (Audit Mandays Calculated as per IAF MD 5)</t>
  </si>
  <si>
    <t>Audit Plan Date</t>
  </si>
  <si>
    <t>Audit Date</t>
  </si>
  <si>
    <t>1.11</t>
  </si>
  <si>
    <t>Quality Control Certification       AUD-F-05-Audit Plan Stage 1/ Rev.: 02</t>
  </si>
  <si>
    <t>Quality Control Certification    AUD-F-11-Audit Plan / Rev.: 02</t>
  </si>
  <si>
    <t>Audit Schedule (Stage-2)</t>
  </si>
  <si>
    <t>Audit Plan (Stage-2)</t>
  </si>
  <si>
    <t>Surveillance-1 (SA1)</t>
  </si>
  <si>
    <t>Surveillance -2 (SA2)</t>
  </si>
  <si>
    <t>Recertification (RA)</t>
  </si>
  <si>
    <t>Effective No. of Employees, Filled by QCC
*(For Office Use)</t>
  </si>
  <si>
    <t>Stage-1 Audit Dates (Tentative)</t>
  </si>
  <si>
    <t>Stage-2 / Other Audit Dates (Tentative)</t>
  </si>
  <si>
    <t>Client Authorized Person Name</t>
  </si>
  <si>
    <t>ID No.</t>
  </si>
  <si>
    <t>ID NO</t>
  </si>
  <si>
    <t>ORGANIZATION NAME</t>
  </si>
  <si>
    <t>CONTACT NUMBERS</t>
  </si>
  <si>
    <t>CONTACT PERSON NAME</t>
  </si>
  <si>
    <t>INTERNAL AUDIT DATE</t>
  </si>
  <si>
    <t>ID NO.</t>
  </si>
  <si>
    <t>IAF CODE</t>
  </si>
  <si>
    <t>TO</t>
  </si>
  <si>
    <t>BRIJESH KUMAR</t>
  </si>
  <si>
    <t xml:space="preserve">Proposed Audit Date for  </t>
  </si>
  <si>
    <t>Surveillance/re-certification Audit (After 11 months of Stage 2 audit/___ surveillance audit)</t>
  </si>
  <si>
    <t>MINOR</t>
  </si>
  <si>
    <t>Total NC (Nos.)</t>
  </si>
  <si>
    <t>CERTIFICATE ISSUE DATE</t>
  </si>
  <si>
    <t>CERTIFICATE NO.</t>
  </si>
  <si>
    <t>LOW</t>
  </si>
  <si>
    <t>REVIEW REPORT</t>
  </si>
  <si>
    <t>Quality Control Certification</t>
  </si>
  <si>
    <t>AUD-F-22-Review Report / Rev.: 00</t>
  </si>
  <si>
    <t>AUDIT TYPE</t>
  </si>
  <si>
    <t>REVIEW DATE</t>
  </si>
  <si>
    <t xml:space="preserve">I,  </t>
  </si>
  <si>
    <t>verified and found that Audit report is:</t>
  </si>
  <si>
    <t>Round Off</t>
  </si>
  <si>
    <t>Total Effective No. of Employee</t>
  </si>
  <si>
    <t>ID NUMBER</t>
  </si>
  <si>
    <t>STANDARD NAME</t>
  </si>
  <si>
    <t>INITIAL AUDIT</t>
  </si>
  <si>
    <t>1ST SURVEILLANCE</t>
  </si>
  <si>
    <t>2ND SURVEILLANCE</t>
  </si>
  <si>
    <t>RECERTIFICATION</t>
  </si>
  <si>
    <t>SPECIAL AUDIT</t>
  </si>
  <si>
    <t>SCOPE</t>
  </si>
  <si>
    <t>CONTACT NO.</t>
  </si>
  <si>
    <t>MODE OF AUDIT</t>
  </si>
  <si>
    <t>COMBINE AUDIT (ONSITE &amp; ONLINE AUDIT)</t>
  </si>
  <si>
    <t>GOOGLE MEET</t>
  </si>
  <si>
    <t>ZOOM GOOGLE MEET</t>
  </si>
  <si>
    <t>TOTAL NO. OF EMPLOYEE</t>
  </si>
  <si>
    <r>
      <t>1.</t>
    </r>
    <r>
      <rPr>
        <sz val="10"/>
        <color rgb="FF000000"/>
        <rFont val="Times New Roman"/>
        <family val="1"/>
      </rPr>
      <t>    </t>
    </r>
    <r>
      <rPr>
        <sz val="10"/>
        <color rgb="FF000000"/>
        <rFont val="Calibri"/>
        <family val="2"/>
      </rPr>
      <t>Applicable Legal, statuary &amp; regulatory act: 
(i.e., Labour law)</t>
    </r>
  </si>
  <si>
    <r>
      <t>2.</t>
    </r>
    <r>
      <rPr>
        <sz val="10"/>
        <color rgb="FF000000"/>
        <rFont val="Times New Roman"/>
        <family val="1"/>
      </rPr>
      <t>    </t>
    </r>
    <r>
      <rPr>
        <sz val="10"/>
        <color rgb="FF000000"/>
        <rFont val="Calibri"/>
        <family val="2"/>
      </rPr>
      <t xml:space="preserve">Organization Key Process Area: </t>
    </r>
  </si>
  <si>
    <r>
      <t>3.</t>
    </r>
    <r>
      <rPr>
        <sz val="10"/>
        <color rgb="FF000000"/>
        <rFont val="Times New Roman"/>
        <family val="1"/>
      </rPr>
      <t>    </t>
    </r>
    <r>
      <rPr>
        <sz val="10"/>
        <color rgb="FF000000"/>
        <rFont val="Calibri"/>
        <family val="2"/>
      </rPr>
      <t>(i.e., purchase/store/production etc.)</t>
    </r>
  </si>
  <si>
    <r>
      <t>4.</t>
    </r>
    <r>
      <rPr>
        <sz val="10"/>
        <color rgb="FF000000"/>
        <rFont val="Times New Roman"/>
        <family val="1"/>
      </rPr>
      <t>    </t>
    </r>
    <r>
      <rPr>
        <sz val="10"/>
        <color rgb="FF000000"/>
        <rFont val="Calibri"/>
        <family val="2"/>
      </rPr>
      <t>Organization Products/Services: 
(i.e., abc &amp; xyz products etc.)</t>
    </r>
  </si>
  <si>
    <r>
      <t>5.</t>
    </r>
    <r>
      <rPr>
        <sz val="10"/>
        <color rgb="FF000000"/>
        <rFont val="Times New Roman"/>
        <family val="1"/>
      </rPr>
      <t>    </t>
    </r>
    <r>
      <rPr>
        <sz val="10"/>
        <color rgb="FF000000"/>
        <rFont val="Calibri"/>
        <family val="2"/>
      </rPr>
      <t>Any outsourcing process: 
(i.e., printing etc.)</t>
    </r>
  </si>
  <si>
    <r>
      <t>6.</t>
    </r>
    <r>
      <rPr>
        <sz val="10"/>
        <color rgb="FF000000"/>
        <rFont val="Times New Roman"/>
        <family val="1"/>
      </rPr>
      <t>    </t>
    </r>
    <r>
      <rPr>
        <sz val="10"/>
        <color rgb="FF000000"/>
        <rFont val="Calibri"/>
        <family val="2"/>
      </rPr>
      <t>Consultant details, if used for Management System  Preparation:</t>
    </r>
  </si>
  <si>
    <r>
      <t>7.</t>
    </r>
    <r>
      <rPr>
        <sz val="10"/>
        <color rgb="FF000000"/>
        <rFont val="Times New Roman"/>
        <family val="1"/>
      </rPr>
      <t xml:space="preserve">    Management </t>
    </r>
    <r>
      <rPr>
        <sz val="10"/>
        <color rgb="FF000000"/>
        <rFont val="Calibri"/>
        <family val="2"/>
      </rPr>
      <t>System establishment / revision date:      </t>
    </r>
  </si>
  <si>
    <r>
      <t>8.</t>
    </r>
    <r>
      <rPr>
        <sz val="7"/>
        <color rgb="FF000000"/>
        <rFont val="Times New Roman"/>
        <family val="1"/>
      </rPr>
      <t xml:space="preserve">      </t>
    </r>
    <r>
      <rPr>
        <sz val="10"/>
        <color rgb="FF000000"/>
        <rFont val="Calibri"/>
        <family val="2"/>
      </rPr>
      <t>Internal audit date (Or planned date):      </t>
    </r>
  </si>
  <si>
    <r>
      <t>9.</t>
    </r>
    <r>
      <rPr>
        <sz val="7"/>
        <color rgb="FF000000"/>
        <rFont val="Times New Roman"/>
        <family val="1"/>
      </rPr>
      <t xml:space="preserve">      </t>
    </r>
    <r>
      <rPr>
        <sz val="10"/>
        <color rgb="FF000000"/>
        <rFont val="Calibri"/>
        <family val="2"/>
      </rPr>
      <t>Management review date (Or planned date):      </t>
    </r>
  </si>
  <si>
    <t xml:space="preserve">10.    If operating multi-site, you </t>
  </si>
  <si>
    <t>Role</t>
  </si>
  <si>
    <t>Audit Man days</t>
  </si>
  <si>
    <t>ONLINE/VIRTUAL AUDIT</t>
  </si>
  <si>
    <t>ONSITE AUDIT</t>
  </si>
  <si>
    <t>LEGAL INFORMATION</t>
  </si>
  <si>
    <t>GST</t>
  </si>
  <si>
    <t>MSME</t>
  </si>
  <si>
    <t>INCORPORATION OF CERTIFICATE COPY</t>
  </si>
  <si>
    <t>TAX INVOICE</t>
  </si>
  <si>
    <t>ANY LICENSE COPY</t>
  </si>
  <si>
    <t>OTHER DOCUMENT</t>
  </si>
  <si>
    <t>ANY OUTSOURCING PROCESS</t>
  </si>
  <si>
    <t>MANAGEMENT ESTABLISHMENT DATE</t>
  </si>
  <si>
    <t>APPLICATION REVIEW DATE</t>
  </si>
  <si>
    <t>RISK</t>
  </si>
  <si>
    <t>HIGH</t>
  </si>
  <si>
    <t>MEDIUM</t>
  </si>
  <si>
    <t>Review Details</t>
  </si>
  <si>
    <t xml:space="preserve">Remarks </t>
  </si>
  <si>
    <t>Initial Audit</t>
  </si>
  <si>
    <t xml:space="preserve">Application Review &amp; Stage 1 Audit </t>
  </si>
  <si>
    <t>Is Approved Auditor(s) available in the applied Code?</t>
  </si>
  <si>
    <t>Auditor In Training</t>
  </si>
  <si>
    <t>Is Correct calculation of Man-day(s) as per application filled?</t>
  </si>
  <si>
    <t>As per MD-05 Calculation of Man-day is done</t>
  </si>
  <si>
    <t>Does Agreement Sign by the client?</t>
  </si>
  <si>
    <t>What is the name of Auditor(s) approved for Stage 1 Audit?</t>
  </si>
  <si>
    <t>Is Declaration (AD-F-03) signed by the auditor(s)?</t>
  </si>
  <si>
    <t>Stage 1 Declaration is evident</t>
  </si>
  <si>
    <t>Stage 1 Was Audit Plan &amp; Schedule informed to the client prior 7 days to audit?</t>
  </si>
  <si>
    <t>Stage 1 What was the Audit date?</t>
  </si>
  <si>
    <t xml:space="preserve">Does Scope finalize as per client products / Service? </t>
  </si>
  <si>
    <t>Yes, Scope is finalized by the auditor on client site</t>
  </si>
  <si>
    <t>What is the difference found between the given details (filled application) and stage 1 report?</t>
  </si>
  <si>
    <t>Total No. of observation found.</t>
  </si>
  <si>
    <t>Total No. of Minor NC found.</t>
  </si>
  <si>
    <t>Total No. of Major NC found.</t>
  </si>
  <si>
    <t>Stage 2 Audit</t>
  </si>
  <si>
    <t>Does stage 2 auditor different from stage 1? Yes / No</t>
  </si>
  <si>
    <t>If Yes: Name of approved Auditor(s) for Stage 2 Audit? 
 Auditor(s) Declaration (AD-F-03) signed by auditor(s)?</t>
  </si>
  <si>
    <t>Stage 2 Was Audit Plan &amp; Schedule informed to the client prior 7 days to audit?</t>
  </si>
  <si>
    <t>Stage 2 What was the audit date?</t>
  </si>
  <si>
    <t xml:space="preserve">Total number of observations found. </t>
  </si>
  <si>
    <t>Total number of Minor NC found.</t>
  </si>
  <si>
    <t>Total number of Major NC found</t>
  </si>
  <si>
    <t>What is the recommendation of Lead Auditor for the client organization?
Certificate issue / Maintenance / Renewal / Suspend / Withdrawal / Reduce/Extend Scope</t>
  </si>
  <si>
    <t xml:space="preserve">Certificate Issue after completion of non-Conformities within the defined time. </t>
  </si>
  <si>
    <t xml:space="preserve">Multi-site certification </t>
  </si>
  <si>
    <t>Does Client have multi-site location?
Is calculation of man-days appropriate as per given multi-site location?</t>
  </si>
  <si>
    <t>NA</t>
  </si>
  <si>
    <t>Is calculation of sample site appropriate as per given multi-site location?</t>
  </si>
  <si>
    <t xml:space="preserve">Does any changes with respect to process/manpower/activities or defined scope of organization in multi-site location? </t>
  </si>
  <si>
    <t>If NCR was raised about selected site as sample, did you confirm that equivalent corrective action was also taken in other sites?</t>
  </si>
  <si>
    <t>1st Surveillance Audit</t>
  </si>
  <si>
    <t>2nd Surveillance Audit</t>
  </si>
  <si>
    <t xml:space="preserve">Is any change at client site/address, scope or key management person? </t>
  </si>
  <si>
    <t>What is Name of Auditor(s) approved for Audit?</t>
  </si>
  <si>
    <t>Is Auditor(s) Declaration (AD-F-03) signed by auditor(s)?</t>
  </si>
  <si>
    <t xml:space="preserve">Was surveillance/renewal audit conducted periodically? If not, following action such as delay document/suspension/cancellation was conducted? </t>
  </si>
  <si>
    <t>Surveillance Audit Plan &amp; Schedule was informed to client prior 7 days to audit?</t>
  </si>
  <si>
    <t>Is surveillance audit plan prepared as per AUD-F-03A-Audit Planning for 3 years?</t>
  </si>
  <si>
    <t>Date of audit conducted</t>
  </si>
  <si>
    <t>All the core processes were covered during the surveillance audit. (in case any support processes were not covered, the reason for the same is submitted in written)</t>
  </si>
  <si>
    <t>Use of logo was verified and found in line with guidance</t>
  </si>
  <si>
    <t>Total number of observations.</t>
  </si>
  <si>
    <t>Total number of Minor NC.</t>
  </si>
  <si>
    <t>Total number of Major NC.</t>
  </si>
  <si>
    <t>What is Lead Auditor’s recommendation for client organization?
 Maintenance / Renewal / Suspend / Withdrawal / Reduce/Extend Scope</t>
  </si>
  <si>
    <t>Recertification Audit</t>
  </si>
  <si>
    <t>Is Recertification audit planned and conducted within the timeline or prior to the expiry of certification?</t>
  </si>
  <si>
    <t xml:space="preserve">What is Name of approved Auditor(s) for Stage 2 Audit? </t>
  </si>
  <si>
    <t>Is Recertification audit plan prepared as per AUD-F-03A-Audit Planning for 3 years?</t>
  </si>
  <si>
    <t>Was Recertification Audit Plan &amp; Schedule informed to client prior 7 days to audit?</t>
  </si>
  <si>
    <t>Were All the core processes covered during the surveillance audit? (in case any support processes were not covered, the reason for the same is submitted in written)</t>
  </si>
  <si>
    <t>Was Use of logo verified and found in line with guidance</t>
  </si>
  <si>
    <t>Recertification Audit date.</t>
  </si>
  <si>
    <t>Total number of observations found.</t>
  </si>
  <si>
    <t>Total number of Minor NC found</t>
  </si>
  <si>
    <t>What is Lead Auditor recommendation for client organization?
 Renewal / Suspend / Withdrawal / Reduce/Extend Scope</t>
  </si>
  <si>
    <t>Total Audit Mandays (Stage1 + Stage2)</t>
  </si>
  <si>
    <t>Reviewer Name</t>
  </si>
  <si>
    <t>CLAUSE</t>
  </si>
  <si>
    <t>STAGE 1 AUDIT DATE</t>
  </si>
  <si>
    <t>STAGE 1 AUDIT PLAN</t>
  </si>
  <si>
    <t>STAGE-1 OBSERVATION</t>
  </si>
  <si>
    <t>STAGE-1 OBSERVATION (QTY)</t>
  </si>
  <si>
    <t>STAGE 2 AUDIT PLAN</t>
  </si>
  <si>
    <t>STAGE 2 AUDIT DATE</t>
  </si>
  <si>
    <t>STAGE-2 OBSERVATION (QTY)</t>
  </si>
  <si>
    <t>STAGE-2 OBSERVATION</t>
  </si>
  <si>
    <t>STAGE-2 MINOR NC (QTY)</t>
  </si>
  <si>
    <t>STAGE-2 MINOR NC</t>
  </si>
  <si>
    <t>CLAUSE MINOR NC 1</t>
  </si>
  <si>
    <t>CLAUSE MINOR NC 2</t>
  </si>
  <si>
    <t>PROCESS/DEPT.</t>
  </si>
  <si>
    <t>TYPE OF NC</t>
  </si>
  <si>
    <t>Clause Ref.</t>
  </si>
  <si>
    <t>REVIEW REPORT DATE BY REVIEWER</t>
  </si>
  <si>
    <t>REVIEW REPORT DATE BY HOD</t>
  </si>
  <si>
    <t>Stage-1 &amp; Stage-2</t>
  </si>
  <si>
    <t>Audit Conclusion (Online/Virtual Audit / Onsite Audit)</t>
  </si>
  <si>
    <t>ROLE</t>
  </si>
  <si>
    <t>AUDITOR DETAILS</t>
  </si>
  <si>
    <t>AUDITOR DECLARATION DATE</t>
  </si>
  <si>
    <t>AFTER 11 MONTH</t>
  </si>
  <si>
    <t>Corrective Action Report</t>
  </si>
  <si>
    <t>Dept.</t>
  </si>
  <si>
    <t>Details of NC</t>
  </si>
  <si>
    <t xml:space="preserve">Result of corrective action </t>
  </si>
  <si>
    <t>Root Cause</t>
  </si>
  <si>
    <t xml:space="preserve">Correction </t>
  </si>
  <si>
    <t>Corrective Action</t>
  </si>
  <si>
    <t xml:space="preserve">Completion Date of Corrective 
Action: 
</t>
  </si>
  <si>
    <t>For Auditor(s) / QCC use only</t>
  </si>
  <si>
    <t>Evaluation Result of Corrective Action</t>
  </si>
  <si>
    <t xml:space="preserve">Accepted By:                                                                                      </t>
  </si>
  <si>
    <t>Position:</t>
  </si>
  <si>
    <t xml:space="preserve">QCC use only:
Corrective Action Follow Up: Result of Confirmation / Evaluation     Satisfied     Unsatisfied
If Unsatisfied, write the reason:      
</t>
  </si>
  <si>
    <t>Confirmation Officer:</t>
  </si>
  <si>
    <t>Quality Control Certification       AUD-F-17-Corrective Action Report / Rev.: 01</t>
  </si>
  <si>
    <t>ROOT CAUSE</t>
  </si>
  <si>
    <t>CORRECTION</t>
  </si>
  <si>
    <t>CORRECTIVE ACTION</t>
  </si>
  <si>
    <t>COMPLETION DATE OF CORRECTIVE ACTION</t>
  </si>
  <si>
    <t>STANDARD NAME (OBSERVATION)</t>
  </si>
  <si>
    <t>STAGE-1 MAN DAYS</t>
  </si>
  <si>
    <t>STAGE-2 MAN DAYS</t>
  </si>
  <si>
    <t>Mr. Deepak Sharma</t>
  </si>
  <si>
    <t>Manager/Management</t>
  </si>
  <si>
    <t>Y</t>
  </si>
  <si>
    <r>
      <rPr>
        <b/>
        <u/>
        <sz val="12"/>
        <color theme="1"/>
        <rFont val="Calibri"/>
        <family val="2"/>
        <scheme val="minor"/>
      </rPr>
      <t>appropriate</t>
    </r>
    <r>
      <rPr>
        <sz val="12"/>
        <color theme="1"/>
        <rFont val="Calibri"/>
        <family val="2"/>
        <scheme val="minor"/>
      </rPr>
      <t xml:space="preserve"> and the </t>
    </r>
    <r>
      <rPr>
        <b/>
        <u/>
        <sz val="12"/>
        <color theme="1"/>
        <rFont val="Calibri"/>
        <family val="2"/>
        <scheme val="minor"/>
      </rPr>
      <t>sufficient</t>
    </r>
    <r>
      <rPr>
        <sz val="12"/>
        <color theme="1"/>
        <rFont val="Calibri"/>
        <family val="2"/>
        <scheme val="minor"/>
      </rPr>
      <t xml:space="preserve"> Objectives Evidence is Present in the Audit Report. So, this is Recommended that Issuance of Certification will be granted.
</t>
    </r>
    <r>
      <rPr>
        <b/>
        <u/>
        <sz val="12"/>
        <color theme="1"/>
        <rFont val="Calibri"/>
        <family val="2"/>
        <scheme val="minor"/>
      </rPr>
      <t xml:space="preserve">Final Decision: </t>
    </r>
    <r>
      <rPr>
        <sz val="12"/>
        <color theme="1"/>
        <rFont val="Calibri"/>
        <family val="2"/>
        <scheme val="minor"/>
      </rPr>
      <t xml:space="preserve">
√ </t>
    </r>
    <r>
      <rPr>
        <b/>
        <sz val="12"/>
        <color theme="4"/>
        <rFont val="Calibri"/>
        <family val="2"/>
        <scheme val="minor"/>
      </rPr>
      <t>Certificate issue 
   Maintenance / Surveillance Audit Successful
   Renewal</t>
    </r>
    <r>
      <rPr>
        <sz val="12"/>
        <color theme="1"/>
        <rFont val="Calibri"/>
        <family val="2"/>
        <scheme val="minor"/>
      </rPr>
      <t xml:space="preserve">
</t>
    </r>
    <r>
      <rPr>
        <b/>
        <u/>
        <sz val="12"/>
        <color theme="1"/>
        <rFont val="Calibri"/>
        <family val="2"/>
        <scheme val="minor"/>
      </rPr>
      <t>required supplement</t>
    </r>
    <r>
      <rPr>
        <sz val="12"/>
        <color theme="1"/>
        <rFont val="Calibri"/>
        <family val="2"/>
        <scheme val="minor"/>
      </rPr>
      <t xml:space="preserve"> and the</t>
    </r>
    <r>
      <rPr>
        <b/>
        <u/>
        <sz val="12"/>
        <color theme="1"/>
        <rFont val="Calibri"/>
        <family val="2"/>
        <scheme val="minor"/>
      </rPr>
      <t xml:space="preserve"> insufficient</t>
    </r>
    <r>
      <rPr>
        <sz val="12"/>
        <color theme="1"/>
        <rFont val="Calibri"/>
        <family val="2"/>
        <scheme val="minor"/>
      </rPr>
      <t xml:space="preserve"> Objectives Evidences was Present into the Audit Report. So, this is Recommended that sufficient Objectives Evidences required.
Required Supplement Objective Evidences mentioned below:  </t>
    </r>
  </si>
  <si>
    <r>
      <t xml:space="preserve">I, </t>
    </r>
    <r>
      <rPr>
        <b/>
        <sz val="12"/>
        <color theme="1"/>
        <rFont val="Calibri"/>
        <family val="2"/>
        <scheme val="minor"/>
      </rPr>
      <t>Brijesh Kumar (HOD)</t>
    </r>
    <r>
      <rPr>
        <sz val="12"/>
        <color theme="1"/>
        <rFont val="Calibri"/>
        <family val="2"/>
        <scheme val="minor"/>
      </rPr>
      <t xml:space="preserve"> review the above report and Other relevant docs, following my Decision:
</t>
    </r>
    <r>
      <rPr>
        <b/>
        <u/>
        <sz val="12"/>
        <color theme="1"/>
        <rFont val="Calibri"/>
        <family val="2"/>
        <scheme val="minor"/>
      </rPr>
      <t xml:space="preserve"> Final Decision: </t>
    </r>
    <r>
      <rPr>
        <sz val="12"/>
        <color theme="1"/>
        <rFont val="Calibri"/>
        <family val="2"/>
        <scheme val="minor"/>
      </rPr>
      <t xml:space="preserve">
√ </t>
    </r>
    <r>
      <rPr>
        <b/>
        <sz val="12"/>
        <color theme="1" tint="0.34998626667073579"/>
        <rFont val="Calibri"/>
        <family val="2"/>
        <scheme val="minor"/>
      </rPr>
      <t>Certificate issue 
0 Maintenance / Surveillance Audit Successful
0 Renewal
0 Reduce 
0 Extend Scope</t>
    </r>
  </si>
  <si>
    <t>This Section is for QCC Only</t>
  </si>
  <si>
    <t>Acceptance Date</t>
  </si>
</sst>
</file>

<file path=xl/styles.xml><?xml version="1.0" encoding="utf-8"?>
<styleSheet xmlns="http://schemas.openxmlformats.org/spreadsheetml/2006/main">
  <numFmts count="4">
    <numFmt numFmtId="164" formatCode="dd/mm/yyyy;@"/>
    <numFmt numFmtId="165" formatCode="mmmm\ dd\,\ yyyy"/>
    <numFmt numFmtId="166" formatCode="d/mm/yyyy;@"/>
    <numFmt numFmtId="167" formatCode="dd\.mm\.yyyy;@"/>
  </numFmts>
  <fonts count="6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color rgb="FF000000"/>
      <name val="Calibri"/>
      <family val="2"/>
    </font>
    <font>
      <b/>
      <sz val="11"/>
      <color rgb="FF000000"/>
      <name val="Calibri"/>
      <family val="2"/>
    </font>
    <font>
      <sz val="10"/>
      <color rgb="FF000000"/>
      <name val="Calibri"/>
      <family val="2"/>
    </font>
    <font>
      <b/>
      <sz val="10"/>
      <color rgb="FF000000"/>
      <name val="Calibri"/>
      <family val="2"/>
    </font>
    <font>
      <sz val="7"/>
      <color rgb="FF000000"/>
      <name val="Times New Roman"/>
      <family val="1"/>
    </font>
    <font>
      <sz val="10"/>
      <color rgb="FF000000"/>
      <name val="Times New Roman"/>
      <family val="1"/>
    </font>
    <font>
      <b/>
      <sz val="12"/>
      <color theme="1"/>
      <name val="Calibri"/>
      <family val="2"/>
      <scheme val="minor"/>
    </font>
    <font>
      <b/>
      <sz val="10"/>
      <color theme="1"/>
      <name val="Calibri (Body)_x0000_"/>
    </font>
    <font>
      <sz val="10"/>
      <color theme="1"/>
      <name val="Calibri (Body)_x0000_"/>
    </font>
    <font>
      <sz val="10"/>
      <color rgb="FF000000"/>
      <name val="Calibri (Body)_x0000_"/>
    </font>
    <font>
      <b/>
      <sz val="12"/>
      <color rgb="FFFFFFFF"/>
      <name val="Calibri"/>
      <family val="2"/>
      <scheme val="minor"/>
    </font>
    <font>
      <sz val="11"/>
      <color theme="1"/>
      <name val="Calibri"/>
      <family val="2"/>
      <charset val="129"/>
      <scheme val="minor"/>
    </font>
    <font>
      <b/>
      <sz val="10"/>
      <color rgb="FF000000"/>
      <name val="Calibri"/>
      <family val="2"/>
      <scheme val="minor"/>
    </font>
    <font>
      <sz val="10"/>
      <color rgb="FF000000"/>
      <name val="Calibri"/>
      <family val="2"/>
      <scheme val="minor"/>
    </font>
    <font>
      <b/>
      <sz val="16"/>
      <color rgb="FF000000"/>
      <name val="Calibri"/>
      <family val="2"/>
      <scheme val="minor"/>
    </font>
    <font>
      <b/>
      <sz val="16"/>
      <color rgb="FF000000"/>
      <name val="Calibri (Body)_x0000_"/>
    </font>
    <font>
      <b/>
      <sz val="16"/>
      <color theme="1"/>
      <name val="Calibri (Body)_x0000_"/>
    </font>
    <font>
      <b/>
      <sz val="10"/>
      <name val="Calibri"/>
      <family val="2"/>
      <scheme val="minor"/>
    </font>
    <font>
      <sz val="10"/>
      <name val="Calibri"/>
      <family val="2"/>
      <scheme val="minor"/>
    </font>
    <font>
      <b/>
      <sz val="10"/>
      <color theme="1"/>
      <name val="Calibri"/>
      <family val="2"/>
      <scheme val="minor"/>
    </font>
    <font>
      <sz val="10"/>
      <color theme="1"/>
      <name val="Calibri"/>
      <family val="2"/>
      <scheme val="minor"/>
    </font>
    <font>
      <b/>
      <sz val="12"/>
      <name val="Calibri"/>
      <family val="2"/>
      <scheme val="minor"/>
    </font>
    <font>
      <sz val="9.25"/>
      <color theme="1"/>
      <name val="Calibri"/>
      <family val="2"/>
      <scheme val="minor"/>
    </font>
    <font>
      <b/>
      <sz val="9.25"/>
      <color theme="1"/>
      <name val="Calibri"/>
      <family val="2"/>
      <scheme val="minor"/>
    </font>
    <font>
      <b/>
      <sz val="9"/>
      <color theme="1"/>
      <name val="Calibri"/>
      <family val="2"/>
      <scheme val="minor"/>
    </font>
    <font>
      <sz val="10"/>
      <color theme="1"/>
      <name val="Arial"/>
      <family val="2"/>
    </font>
    <font>
      <b/>
      <sz val="10"/>
      <color rgb="FFFFFFFF"/>
      <name val="Calibri"/>
      <family val="2"/>
      <scheme val="minor"/>
    </font>
    <font>
      <sz val="8"/>
      <color theme="1"/>
      <name val="Calibri"/>
      <family val="2"/>
      <scheme val="minor"/>
    </font>
    <font>
      <b/>
      <sz val="8"/>
      <color theme="1"/>
      <name val="Calibri (Body)_x0000_"/>
    </font>
    <font>
      <sz val="8"/>
      <color theme="1"/>
      <name val="Calibri (Body)_x0000_"/>
    </font>
    <font>
      <b/>
      <sz val="8"/>
      <color theme="1"/>
      <name val="Calibri"/>
      <family val="2"/>
      <scheme val="minor"/>
    </font>
    <font>
      <u/>
      <sz val="12"/>
      <color theme="10"/>
      <name val="Calibri"/>
      <family val="2"/>
      <scheme val="minor"/>
    </font>
    <font>
      <b/>
      <sz val="8"/>
      <name val="Calibri"/>
      <family val="2"/>
      <scheme val="minor"/>
    </font>
    <font>
      <sz val="12"/>
      <color theme="1"/>
      <name val="Arial"/>
      <family val="2"/>
    </font>
    <font>
      <b/>
      <sz val="18"/>
      <color theme="1"/>
      <name val="Arial"/>
      <family val="2"/>
    </font>
    <font>
      <b/>
      <sz val="11"/>
      <color theme="1"/>
      <name val="Arial"/>
      <family val="2"/>
    </font>
    <font>
      <b/>
      <sz val="12"/>
      <color theme="1"/>
      <name val="Arial"/>
      <family val="2"/>
    </font>
    <font>
      <sz val="9"/>
      <color rgb="FF000000"/>
      <name val="Calibri"/>
      <family val="2"/>
      <scheme val="minor"/>
    </font>
    <font>
      <b/>
      <sz val="9"/>
      <name val="Calibri"/>
      <family val="2"/>
      <scheme val="minor"/>
    </font>
    <font>
      <b/>
      <sz val="9.5"/>
      <color rgb="FF000000"/>
      <name val="Calibri"/>
      <family val="2"/>
      <scheme val="minor"/>
    </font>
    <font>
      <sz val="10"/>
      <color rgb="FFFF0000"/>
      <name val="Calibri"/>
      <family val="2"/>
    </font>
    <font>
      <strike/>
      <sz val="10"/>
      <color rgb="FF000000"/>
      <name val="Calibri"/>
      <family val="2"/>
    </font>
    <font>
      <strike/>
      <sz val="10"/>
      <color rgb="FFFF0000"/>
      <name val="Calibri"/>
      <family val="2"/>
    </font>
    <font>
      <b/>
      <sz val="12"/>
      <color theme="1"/>
      <name val="Arial Narrow"/>
      <family val="2"/>
    </font>
    <font>
      <b/>
      <sz val="9"/>
      <color theme="1"/>
      <name val="Calibri (Body)_x0000_"/>
    </font>
    <font>
      <b/>
      <sz val="16"/>
      <color theme="1"/>
      <name val="Calibri"/>
      <family val="2"/>
      <scheme val="minor"/>
    </font>
    <font>
      <b/>
      <u/>
      <sz val="10"/>
      <color theme="1"/>
      <name val="Calibri (Body)_x0000_"/>
    </font>
    <font>
      <i/>
      <sz val="10"/>
      <color theme="1"/>
      <name val="Calibri"/>
      <family val="2"/>
      <scheme val="minor"/>
    </font>
    <font>
      <sz val="12"/>
      <color rgb="FFFF0000"/>
      <name val="Calibri"/>
      <family val="2"/>
      <scheme val="minor"/>
    </font>
    <font>
      <b/>
      <i/>
      <sz val="10"/>
      <color theme="1"/>
      <name val="Calibri"/>
      <family val="2"/>
      <scheme val="minor"/>
    </font>
    <font>
      <b/>
      <sz val="9"/>
      <color theme="1"/>
      <name val="Arial"/>
      <family val="2"/>
    </font>
    <font>
      <b/>
      <sz val="20"/>
      <color theme="1"/>
      <name val="Calibri"/>
      <family val="2"/>
      <scheme val="minor"/>
    </font>
    <font>
      <b/>
      <u/>
      <sz val="12"/>
      <color theme="1"/>
      <name val="Calibri"/>
      <family val="2"/>
      <scheme val="minor"/>
    </font>
    <font>
      <sz val="12"/>
      <color theme="0"/>
      <name val="Calibri"/>
      <family val="2"/>
      <scheme val="minor"/>
    </font>
    <font>
      <b/>
      <sz val="12"/>
      <color theme="4"/>
      <name val="Calibri"/>
      <family val="2"/>
      <scheme val="minor"/>
    </font>
    <font>
      <b/>
      <sz val="12"/>
      <color theme="1" tint="0.34998626667073579"/>
      <name val="Calibri"/>
      <family val="2"/>
      <scheme val="minor"/>
    </font>
  </fonts>
  <fills count="15">
    <fill>
      <patternFill patternType="none"/>
    </fill>
    <fill>
      <patternFill patternType="gray125"/>
    </fill>
    <fill>
      <patternFill patternType="solid">
        <fgColor theme="4" tint="0.39997558519241921"/>
        <bgColor indexed="64"/>
      </patternFill>
    </fill>
    <fill>
      <patternFill patternType="solid">
        <fgColor theme="9" tint="0.79998168889431442"/>
        <bgColor indexed="64"/>
      </patternFill>
    </fill>
    <fill>
      <patternFill patternType="solid">
        <fgColor rgb="FFFFFFFF"/>
        <bgColor indexed="64"/>
      </patternFill>
    </fill>
    <fill>
      <patternFill patternType="solid">
        <fgColor rgb="FFE2EFDA"/>
        <bgColor indexed="64"/>
      </patternFill>
    </fill>
    <fill>
      <patternFill patternType="solid">
        <fgColor rgb="FFFFC000"/>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4"/>
        <bgColor indexed="64"/>
      </patternFill>
    </fill>
    <fill>
      <patternFill patternType="solid">
        <fgColor theme="8" tint="0.79998168889431442"/>
        <bgColor indexed="64"/>
      </patternFill>
    </fill>
    <fill>
      <patternFill patternType="solid">
        <fgColor theme="2"/>
        <bgColor indexed="64"/>
      </patternFill>
    </fill>
    <fill>
      <patternFill patternType="solid">
        <fgColor theme="2" tint="-9.9978637043366805E-2"/>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s>
  <cellStyleXfs count="3">
    <xf numFmtId="0" fontId="0" fillId="0" borderId="0"/>
    <xf numFmtId="0" fontId="16" fillId="0" borderId="0">
      <alignment vertical="center"/>
    </xf>
    <xf numFmtId="0" fontId="36" fillId="0" borderId="0" applyNumberFormat="0" applyFill="0" applyBorder="0" applyAlignment="0" applyProtection="0"/>
  </cellStyleXfs>
  <cellXfs count="606">
    <xf numFmtId="0" fontId="0" fillId="0" borderId="0" xfId="0"/>
    <xf numFmtId="0" fontId="12" fillId="0" borderId="1" xfId="0" applyFont="1" applyBorder="1" applyAlignment="1">
      <alignment vertical="center" wrapText="1"/>
    </xf>
    <xf numFmtId="0" fontId="11" fillId="0" borderId="0" xfId="0" applyFont="1"/>
    <xf numFmtId="0" fontId="17" fillId="4" borderId="1" xfId="0" applyFont="1" applyFill="1" applyBorder="1" applyAlignment="1">
      <alignment vertical="center" wrapText="1"/>
    </xf>
    <xf numFmtId="0" fontId="17" fillId="0" borderId="1" xfId="0" applyFont="1" applyBorder="1" applyAlignment="1">
      <alignment vertical="center" wrapText="1"/>
    </xf>
    <xf numFmtId="0" fontId="18" fillId="0" borderId="1" xfId="0" applyFont="1" applyBorder="1" applyAlignment="1">
      <alignment horizontal="center" vertical="center" wrapText="1"/>
    </xf>
    <xf numFmtId="0" fontId="18" fillId="4" borderId="1" xfId="0" applyFont="1" applyFill="1" applyBorder="1" applyAlignment="1">
      <alignment horizontal="center" vertical="center" wrapText="1"/>
    </xf>
    <xf numFmtId="0" fontId="18" fillId="5" borderId="1" xfId="0" applyFont="1" applyFill="1" applyBorder="1" applyAlignment="1" applyProtection="1">
      <alignment horizontal="center" vertical="center" wrapText="1"/>
      <protection locked="0"/>
    </xf>
    <xf numFmtId="0" fontId="17" fillId="5" borderId="1" xfId="0" applyFont="1" applyFill="1" applyBorder="1" applyAlignment="1" applyProtection="1">
      <alignment horizontal="center" vertical="center" wrapText="1"/>
      <protection locked="0"/>
    </xf>
    <xf numFmtId="0" fontId="0" fillId="0" borderId="5" xfId="0" applyBorder="1"/>
    <xf numFmtId="0" fontId="0" fillId="0" borderId="0" xfId="0" applyAlignment="1">
      <alignment horizontal="left"/>
    </xf>
    <xf numFmtId="0" fontId="17" fillId="0" borderId="1" xfId="0" applyFont="1" applyBorder="1" applyAlignment="1">
      <alignment horizontal="left" vertical="center" wrapText="1"/>
    </xf>
    <xf numFmtId="49" fontId="13" fillId="3" borderId="1" xfId="0" applyNumberFormat="1" applyFont="1" applyFill="1" applyBorder="1" applyAlignment="1" applyProtection="1">
      <alignment vertical="center" wrapText="1"/>
      <protection locked="0"/>
    </xf>
    <xf numFmtId="164" fontId="25" fillId="3" borderId="1" xfId="0" applyNumberFormat="1" applyFont="1" applyFill="1" applyBorder="1" applyAlignment="1" applyProtection="1">
      <alignment horizontal="center" vertical="center" wrapText="1"/>
      <protection locked="0"/>
    </xf>
    <xf numFmtId="49" fontId="24" fillId="0" borderId="1" xfId="0" applyNumberFormat="1" applyFont="1" applyBorder="1" applyAlignment="1">
      <alignment horizontal="center" vertical="center" wrapText="1"/>
    </xf>
    <xf numFmtId="164" fontId="24" fillId="0" borderId="1" xfId="0" applyNumberFormat="1" applyFont="1" applyBorder="1" applyAlignment="1">
      <alignment horizontal="center" vertical="center" wrapText="1"/>
    </xf>
    <xf numFmtId="0" fontId="34" fillId="3" borderId="1" xfId="0" applyFont="1" applyFill="1" applyBorder="1" applyAlignment="1" applyProtection="1">
      <alignment horizontal="center" vertical="center" wrapText="1"/>
      <protection locked="0"/>
    </xf>
    <xf numFmtId="0" fontId="0" fillId="3" borderId="0" xfId="0" applyFill="1" applyAlignment="1" applyProtection="1">
      <alignment horizontal="center" vertical="center"/>
      <protection locked="0"/>
    </xf>
    <xf numFmtId="0" fontId="38" fillId="0" borderId="0" xfId="0" applyFont="1" applyAlignment="1" applyProtection="1">
      <alignment vertical="center"/>
      <protection hidden="1"/>
    </xf>
    <xf numFmtId="0" fontId="0" fillId="6" borderId="0" xfId="0" applyFill="1" applyAlignment="1" applyProtection="1">
      <alignment horizontal="center" vertical="center" wrapText="1"/>
      <protection hidden="1"/>
    </xf>
    <xf numFmtId="0" fontId="44" fillId="4" borderId="1" xfId="0" applyFont="1" applyFill="1" applyBorder="1" applyAlignment="1">
      <alignment vertical="center" wrapText="1"/>
    </xf>
    <xf numFmtId="0" fontId="12" fillId="0" borderId="1" xfId="0" applyFont="1" applyBorder="1" applyAlignment="1">
      <alignment horizontal="center" vertical="distributed" wrapText="1"/>
    </xf>
    <xf numFmtId="0" fontId="7" fillId="0" borderId="1" xfId="0" applyFont="1" applyBorder="1" applyAlignment="1">
      <alignment horizontal="center" vertical="center" wrapText="1"/>
    </xf>
    <xf numFmtId="0" fontId="0" fillId="0" borderId="0" xfId="0" applyAlignment="1">
      <alignment horizontal="center"/>
    </xf>
    <xf numFmtId="0" fontId="8" fillId="0" borderId="1" xfId="0" applyFont="1" applyBorder="1" applyAlignment="1">
      <alignment horizontal="center" vertical="center" wrapText="1"/>
    </xf>
    <xf numFmtId="0" fontId="8" fillId="3" borderId="3" xfId="0" applyFont="1" applyFill="1" applyBorder="1" applyAlignment="1" applyProtection="1">
      <alignment horizontal="center" vertical="center" wrapText="1"/>
      <protection locked="0"/>
    </xf>
    <xf numFmtId="0" fontId="8" fillId="3" borderId="2" xfId="0" applyFont="1" applyFill="1" applyBorder="1" applyAlignment="1">
      <alignment horizontal="center" vertical="center" wrapText="1"/>
    </xf>
    <xf numFmtId="0" fontId="8" fillId="3" borderId="1" xfId="0" applyFont="1" applyFill="1" applyBorder="1" applyAlignment="1" applyProtection="1">
      <alignment horizontal="center" vertical="center" wrapText="1"/>
      <protection locked="0"/>
    </xf>
    <xf numFmtId="0" fontId="33" fillId="8" borderId="1" xfId="0" applyFont="1" applyFill="1" applyBorder="1" applyAlignment="1">
      <alignment vertical="center" wrapText="1"/>
    </xf>
    <xf numFmtId="0" fontId="12" fillId="8" borderId="1" xfId="0" applyFont="1" applyFill="1" applyBorder="1" applyAlignment="1">
      <alignment horizontal="center" vertical="center" wrapText="1"/>
    </xf>
    <xf numFmtId="0" fontId="13" fillId="8" borderId="1" xfId="0" applyFont="1" applyFill="1" applyBorder="1" applyAlignment="1" applyProtection="1">
      <alignment horizontal="left" vertical="center" wrapText="1"/>
      <protection locked="0"/>
    </xf>
    <xf numFmtId="0" fontId="0" fillId="8" borderId="1" xfId="0" applyFill="1" applyBorder="1"/>
    <xf numFmtId="49" fontId="30" fillId="8" borderId="1" xfId="0" applyNumberFormat="1" applyFont="1" applyFill="1" applyBorder="1" applyAlignment="1">
      <alignment horizontal="justify" vertical="center" wrapText="1"/>
    </xf>
    <xf numFmtId="17" fontId="13" fillId="8" borderId="1" xfId="0" applyNumberFormat="1" applyFont="1" applyFill="1" applyBorder="1" applyAlignment="1" applyProtection="1">
      <alignment horizontal="left" vertical="center" wrapText="1"/>
      <protection locked="0"/>
    </xf>
    <xf numFmtId="17" fontId="0" fillId="0" borderId="0" xfId="0" applyNumberFormat="1"/>
    <xf numFmtId="0" fontId="0" fillId="3" borderId="1" xfId="0" applyFill="1" applyBorder="1" applyAlignment="1">
      <alignment vertical="center" wrapText="1"/>
    </xf>
    <xf numFmtId="49" fontId="12" fillId="8" borderId="1" xfId="0" applyNumberFormat="1" applyFont="1" applyFill="1" applyBorder="1" applyAlignment="1">
      <alignment horizontal="center" vertical="center" wrapText="1"/>
    </xf>
    <xf numFmtId="0" fontId="52" fillId="0" borderId="0" xfId="0" applyFont="1"/>
    <xf numFmtId="0" fontId="36" fillId="0" borderId="0" xfId="2"/>
    <xf numFmtId="0" fontId="36" fillId="0" borderId="0" xfId="2" applyAlignment="1">
      <alignment horizontal="center"/>
    </xf>
    <xf numFmtId="0" fontId="0" fillId="0" borderId="1" xfId="0" applyBorder="1"/>
    <xf numFmtId="0" fontId="36" fillId="0" borderId="1" xfId="2" applyBorder="1"/>
    <xf numFmtId="0" fontId="11" fillId="0" borderId="1" xfId="0" applyFont="1" applyBorder="1"/>
    <xf numFmtId="0" fontId="53" fillId="0" borderId="1" xfId="0" applyFont="1" applyBorder="1"/>
    <xf numFmtId="0" fontId="36" fillId="0" borderId="0" xfId="2" applyAlignment="1">
      <alignment horizontal="left"/>
    </xf>
    <xf numFmtId="0" fontId="8" fillId="3" borderId="12" xfId="0" applyFont="1" applyFill="1" applyBorder="1" applyAlignment="1">
      <alignment vertical="center" wrapText="1"/>
    </xf>
    <xf numFmtId="0" fontId="0" fillId="0" borderId="1" xfId="0" applyBorder="1" applyAlignment="1">
      <alignment wrapText="1"/>
    </xf>
    <xf numFmtId="0" fontId="0" fillId="0" borderId="1" xfId="0" applyBorder="1" applyAlignment="1">
      <alignment vertical="top" wrapText="1"/>
    </xf>
    <xf numFmtId="0" fontId="54" fillId="0" borderId="0" xfId="0" applyFont="1"/>
    <xf numFmtId="49" fontId="55" fillId="8" borderId="1" xfId="0" applyNumberFormat="1" applyFont="1" applyFill="1" applyBorder="1" applyAlignment="1">
      <alignment horizontal="justify" vertical="top" wrapText="1"/>
    </xf>
    <xf numFmtId="0" fontId="55" fillId="0" borderId="1" xfId="0" applyFont="1" applyBorder="1" applyAlignment="1">
      <alignment horizontal="left" vertical="top" wrapText="1"/>
    </xf>
    <xf numFmtId="0" fontId="8" fillId="8" borderId="2"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8" fillId="8" borderId="2" xfId="0" applyFont="1" applyFill="1" applyBorder="1" applyAlignment="1">
      <alignment vertical="center" wrapText="1"/>
    </xf>
    <xf numFmtId="0" fontId="42" fillId="8" borderId="1" xfId="0" applyFont="1" applyFill="1" applyBorder="1" applyAlignment="1" applyProtection="1">
      <alignment vertical="center" wrapText="1"/>
      <protection locked="0"/>
    </xf>
    <xf numFmtId="0" fontId="42" fillId="8" borderId="1" xfId="0" applyFont="1" applyFill="1" applyBorder="1" applyAlignment="1">
      <alignment vertical="center" wrapText="1"/>
    </xf>
    <xf numFmtId="0" fontId="0" fillId="8" borderId="1" xfId="0" applyFill="1" applyBorder="1" applyAlignment="1">
      <alignment wrapText="1"/>
    </xf>
    <xf numFmtId="0" fontId="48" fillId="8" borderId="1" xfId="0" applyFont="1" applyFill="1" applyBorder="1" applyAlignment="1">
      <alignment vertical="center" wrapText="1"/>
    </xf>
    <xf numFmtId="0" fontId="17" fillId="5" borderId="1" xfId="0" applyFont="1" applyFill="1" applyBorder="1" applyAlignment="1" applyProtection="1">
      <alignment vertical="center" wrapText="1"/>
      <protection locked="0"/>
    </xf>
    <xf numFmtId="0" fontId="25" fillId="3" borderId="1" xfId="0" applyFont="1" applyFill="1" applyBorder="1" applyAlignment="1" applyProtection="1">
      <alignment horizontal="center" wrapText="1"/>
      <protection locked="0"/>
    </xf>
    <xf numFmtId="0" fontId="8" fillId="3" borderId="1" xfId="0" applyFont="1" applyFill="1" applyBorder="1" applyAlignment="1">
      <alignment horizontal="center" vertical="center" wrapText="1"/>
    </xf>
    <xf numFmtId="0" fontId="16" fillId="0" borderId="1" xfId="1" applyBorder="1">
      <alignment vertical="center"/>
    </xf>
    <xf numFmtId="0" fontId="4" fillId="0" borderId="0" xfId="0" applyFont="1"/>
    <xf numFmtId="0" fontId="3" fillId="0" borderId="0" xfId="0" applyFont="1"/>
    <xf numFmtId="0" fontId="0" fillId="0" borderId="17" xfId="0" applyBorder="1"/>
    <xf numFmtId="0" fontId="11" fillId="0" borderId="12" xfId="0" applyFont="1" applyBorder="1" applyAlignment="1">
      <alignment horizontal="center" vertical="center" wrapText="1"/>
    </xf>
    <xf numFmtId="0" fontId="11" fillId="3" borderId="3" xfId="0" applyFont="1" applyFill="1" applyBorder="1" applyAlignment="1">
      <alignment horizontal="center" vertical="center" wrapText="1"/>
    </xf>
    <xf numFmtId="0" fontId="29" fillId="0" borderId="5" xfId="0" applyFont="1" applyBorder="1" applyAlignment="1">
      <alignment horizontal="left"/>
    </xf>
    <xf numFmtId="0" fontId="22" fillId="8" borderId="1" xfId="0" applyFont="1" applyFill="1" applyBorder="1" applyAlignment="1">
      <alignment horizontal="center" vertical="center" wrapText="1"/>
    </xf>
    <xf numFmtId="0" fontId="29" fillId="0" borderId="1" xfId="0" applyFont="1" applyBorder="1" applyAlignment="1">
      <alignment horizontal="left"/>
    </xf>
    <xf numFmtId="0" fontId="14" fillId="8" borderId="12" xfId="0" applyFont="1" applyFill="1" applyBorder="1" applyAlignment="1">
      <alignment horizontal="left" vertical="center" wrapText="1"/>
    </xf>
    <xf numFmtId="0" fontId="14" fillId="8" borderId="3" xfId="0" applyFont="1" applyFill="1" applyBorder="1" applyAlignment="1">
      <alignment horizontal="left" vertical="center" wrapText="1"/>
    </xf>
    <xf numFmtId="0" fontId="14" fillId="8" borderId="12" xfId="0" applyFont="1" applyFill="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7" fillId="0" borderId="3" xfId="0" applyFont="1" applyBorder="1" applyAlignment="1">
      <alignment horizontal="left" vertical="top" wrapText="1"/>
    </xf>
    <xf numFmtId="0" fontId="14" fillId="8" borderId="5" xfId="0" applyFont="1" applyFill="1" applyBorder="1" applyAlignment="1">
      <alignment horizontal="left" vertical="center" wrapText="1"/>
    </xf>
    <xf numFmtId="0" fontId="33" fillId="3" borderId="1" xfId="0" applyFont="1" applyFill="1" applyBorder="1" applyAlignment="1">
      <alignment vertical="center" wrapText="1"/>
    </xf>
    <xf numFmtId="0" fontId="37" fillId="3" borderId="1" xfId="0" applyFont="1" applyFill="1" applyBorder="1" applyAlignment="1">
      <alignment horizontal="center" vertical="center" wrapText="1"/>
    </xf>
    <xf numFmtId="0" fontId="12" fillId="3" borderId="1" xfId="0" applyFont="1" applyFill="1" applyBorder="1" applyAlignment="1">
      <alignment horizontal="center" vertical="distributed" wrapText="1"/>
    </xf>
    <xf numFmtId="0" fontId="8" fillId="11" borderId="3" xfId="0" applyFont="1" applyFill="1" applyBorder="1" applyAlignment="1" applyProtection="1">
      <alignment horizontal="center" vertical="center" wrapText="1"/>
      <protection locked="0"/>
    </xf>
    <xf numFmtId="0" fontId="0" fillId="7" borderId="1" xfId="0" applyFill="1" applyBorder="1" applyProtection="1">
      <protection locked="0"/>
    </xf>
    <xf numFmtId="0" fontId="0" fillId="0" borderId="18" xfId="0" applyBorder="1"/>
    <xf numFmtId="14" fontId="0" fillId="3" borderId="1" xfId="0" applyNumberFormat="1" applyFill="1" applyBorder="1" applyAlignment="1">
      <alignment horizontal="left" wrapText="1"/>
    </xf>
    <xf numFmtId="0" fontId="11" fillId="0" borderId="1" xfId="0" applyFont="1" applyBorder="1" applyAlignment="1">
      <alignment horizontal="center" wrapText="1"/>
    </xf>
    <xf numFmtId="0" fontId="11" fillId="0" borderId="1" xfId="0" applyFont="1" applyBorder="1" applyAlignment="1">
      <alignment horizontal="right" wrapText="1"/>
    </xf>
    <xf numFmtId="0" fontId="11" fillId="12" borderId="1" xfId="0" applyFont="1" applyFill="1" applyBorder="1" applyAlignment="1">
      <alignment horizontal="left" wrapText="1"/>
    </xf>
    <xf numFmtId="0" fontId="11" fillId="12" borderId="1" xfId="0" applyFont="1" applyFill="1" applyBorder="1" applyAlignment="1">
      <alignment wrapText="1"/>
    </xf>
    <xf numFmtId="0" fontId="12" fillId="0" borderId="1" xfId="0" applyFont="1" applyBorder="1" applyAlignment="1">
      <alignment horizontal="center" vertical="center" wrapText="1"/>
    </xf>
    <xf numFmtId="0" fontId="0" fillId="0" borderId="10" xfId="0" applyBorder="1" applyAlignment="1">
      <alignment wrapText="1"/>
    </xf>
    <xf numFmtId="0" fontId="0" fillId="0" borderId="0" xfId="0" applyAlignment="1">
      <alignment wrapText="1"/>
    </xf>
    <xf numFmtId="0" fontId="15" fillId="3" borderId="1" xfId="0" applyFont="1" applyFill="1" applyBorder="1" applyAlignment="1">
      <alignment horizontal="center" vertical="center" wrapText="1"/>
    </xf>
    <xf numFmtId="0" fontId="58" fillId="8" borderId="0" xfId="0" applyFont="1" applyFill="1"/>
    <xf numFmtId="0" fontId="58" fillId="0" borderId="0" xfId="0" applyFont="1"/>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0" fontId="18" fillId="4" borderId="1" xfId="0" applyFont="1" applyFill="1" applyBorder="1" applyAlignment="1">
      <alignment horizontal="left" vertical="center" wrapText="1"/>
    </xf>
    <xf numFmtId="0" fontId="1" fillId="0" borderId="1" xfId="0" applyFont="1" applyBorder="1"/>
    <xf numFmtId="0" fontId="1" fillId="0" borderId="1" xfId="0" applyFont="1" applyBorder="1" applyAlignment="1">
      <alignment horizontal="center"/>
    </xf>
    <xf numFmtId="0" fontId="1" fillId="0" borderId="0" xfId="0" applyFont="1"/>
    <xf numFmtId="0" fontId="0" fillId="0" borderId="1" xfId="0" applyBorder="1" applyAlignment="1">
      <alignment horizontal="left" vertical="center" wrapText="1"/>
    </xf>
    <xf numFmtId="0" fontId="11" fillId="0" borderId="1" xfId="0" applyFont="1" applyBorder="1" applyAlignment="1">
      <alignment horizontal="left" vertical="center" wrapText="1"/>
    </xf>
    <xf numFmtId="164" fontId="0" fillId="3" borderId="2" xfId="0" applyNumberFormat="1" applyFill="1" applyBorder="1" applyAlignment="1" applyProtection="1">
      <alignment horizontal="center"/>
      <protection locked="0"/>
    </xf>
    <xf numFmtId="164" fontId="0" fillId="3" borderId="12" xfId="0" applyNumberFormat="1" applyFill="1" applyBorder="1" applyAlignment="1" applyProtection="1">
      <alignment horizontal="center"/>
      <protection locked="0"/>
    </xf>
    <xf numFmtId="164" fontId="0" fillId="3" borderId="3" xfId="0" applyNumberFormat="1" applyFill="1" applyBorder="1" applyAlignment="1" applyProtection="1">
      <alignment horizontal="center"/>
      <protection locked="0"/>
    </xf>
    <xf numFmtId="0" fontId="8" fillId="11" borderId="2" xfId="0" applyFont="1" applyFill="1" applyBorder="1" applyAlignment="1" applyProtection="1">
      <alignment horizontal="center" vertical="center" wrapText="1"/>
      <protection locked="0"/>
    </xf>
    <xf numFmtId="0" fontId="8" fillId="11" borderId="3" xfId="0" applyFont="1" applyFill="1" applyBorder="1" applyAlignment="1" applyProtection="1">
      <alignment horizontal="center" vertical="center" wrapText="1"/>
      <protection locked="0"/>
    </xf>
    <xf numFmtId="0" fontId="8" fillId="11" borderId="2" xfId="0" applyFont="1" applyFill="1" applyBorder="1" applyAlignment="1">
      <alignment horizontal="center" vertical="center" wrapText="1"/>
    </xf>
    <xf numFmtId="0" fontId="8" fillId="11" borderId="3"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3" xfId="0" applyFont="1" applyBorder="1" applyAlignment="1">
      <alignment horizontal="center" vertical="center" wrapText="1"/>
    </xf>
    <xf numFmtId="164" fontId="7" fillId="3" borderId="2" xfId="0" applyNumberFormat="1" applyFont="1" applyFill="1" applyBorder="1" applyAlignment="1" applyProtection="1">
      <alignment horizontal="center" vertical="center" wrapText="1"/>
      <protection locked="0"/>
    </xf>
    <xf numFmtId="164" fontId="7" fillId="3" borderId="12" xfId="0" applyNumberFormat="1" applyFont="1" applyFill="1" applyBorder="1" applyAlignment="1" applyProtection="1">
      <alignment horizontal="center" vertical="center" wrapText="1"/>
      <protection locked="0"/>
    </xf>
    <xf numFmtId="164" fontId="7" fillId="3" borderId="3" xfId="0" applyNumberFormat="1" applyFont="1" applyFill="1" applyBorder="1" applyAlignment="1" applyProtection="1">
      <alignment horizontal="center" vertical="center" wrapText="1"/>
      <protection locked="0"/>
    </xf>
    <xf numFmtId="0" fontId="7" fillId="0" borderId="2" xfId="0" applyFont="1" applyBorder="1" applyAlignment="1">
      <alignment horizontal="left" vertical="center" wrapText="1"/>
    </xf>
    <xf numFmtId="0" fontId="7" fillId="0" borderId="12" xfId="0" applyFont="1" applyBorder="1" applyAlignment="1">
      <alignment horizontal="left" vertical="center" wrapText="1"/>
    </xf>
    <xf numFmtId="0" fontId="7" fillId="0" borderId="3" xfId="0" applyFont="1" applyBorder="1" applyAlignment="1">
      <alignment horizontal="left" vertical="center" wrapText="1"/>
    </xf>
    <xf numFmtId="0" fontId="6" fillId="3" borderId="2"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7" fillId="0" borderId="6" xfId="0" applyFont="1" applyBorder="1" applyAlignment="1">
      <alignment horizontal="center" vertical="center" wrapText="1"/>
    </xf>
    <xf numFmtId="0" fontId="7" fillId="0" borderId="9" xfId="0" applyFont="1" applyBorder="1" applyAlignment="1">
      <alignment horizontal="center" vertical="center" wrapText="1"/>
    </xf>
    <xf numFmtId="0" fontId="7" fillId="3" borderId="4"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horizontal="center" vertical="center" wrapText="1"/>
    </xf>
    <xf numFmtId="0" fontId="45" fillId="0" borderId="6" xfId="0" applyFont="1" applyBorder="1" applyAlignment="1">
      <alignment horizontal="center" vertical="center" wrapText="1"/>
    </xf>
    <xf numFmtId="0" fontId="45" fillId="0" borderId="9" xfId="0" applyFont="1" applyBorder="1" applyAlignment="1">
      <alignment horizontal="center" vertical="center" wrapText="1"/>
    </xf>
    <xf numFmtId="0" fontId="7" fillId="3" borderId="2" xfId="0" applyFont="1" applyFill="1" applyBorder="1" applyAlignment="1" applyProtection="1">
      <alignment horizontal="center" vertical="center" wrapText="1"/>
      <protection locked="0"/>
    </xf>
    <xf numFmtId="0" fontId="7" fillId="3" borderId="12"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0" fillId="3" borderId="2" xfId="0" applyFill="1" applyBorder="1" applyAlignment="1" applyProtection="1">
      <alignment horizontal="center"/>
      <protection locked="0"/>
    </xf>
    <xf numFmtId="0" fontId="0" fillId="3" borderId="12" xfId="0" applyFill="1" applyBorder="1" applyAlignment="1" applyProtection="1">
      <alignment horizontal="center"/>
      <protection locked="0"/>
    </xf>
    <xf numFmtId="0" fontId="0" fillId="3" borderId="3" xfId="0" applyFill="1" applyBorder="1" applyAlignment="1" applyProtection="1">
      <alignment horizontal="center"/>
      <protection locked="0"/>
    </xf>
    <xf numFmtId="0" fontId="47" fillId="0" borderId="6" xfId="0" applyFont="1" applyBorder="1" applyAlignment="1">
      <alignment horizontal="center" vertical="center" wrapText="1"/>
    </xf>
    <xf numFmtId="0" fontId="47" fillId="0" borderId="9" xfId="0" applyFont="1" applyBorder="1" applyAlignment="1">
      <alignment horizontal="center" vertical="center" wrapText="1"/>
    </xf>
    <xf numFmtId="0" fontId="46" fillId="3" borderId="4" xfId="0" applyFont="1" applyFill="1" applyBorder="1" applyAlignment="1">
      <alignment horizontal="center" vertical="center" wrapText="1"/>
    </xf>
    <xf numFmtId="0" fontId="46" fillId="3" borderId="8" xfId="0" applyFont="1" applyFill="1" applyBorder="1" applyAlignment="1">
      <alignment horizontal="center" vertical="center" wrapText="1"/>
    </xf>
    <xf numFmtId="0" fontId="8" fillId="8" borderId="2" xfId="0" applyFont="1" applyFill="1" applyBorder="1" applyAlignment="1">
      <alignment horizontal="center" vertical="center" wrapText="1"/>
    </xf>
    <xf numFmtId="0" fontId="8" fillId="8" borderId="3" xfId="0" applyFont="1" applyFill="1" applyBorder="1" applyAlignment="1">
      <alignment horizontal="center" vertical="center" wrapText="1"/>
    </xf>
    <xf numFmtId="0" fontId="8" fillId="8" borderId="2" xfId="0" applyFont="1" applyFill="1" applyBorder="1" applyAlignment="1" applyProtection="1">
      <alignment horizontal="center" vertical="center" wrapText="1"/>
      <protection locked="0"/>
    </xf>
    <xf numFmtId="0" fontId="8" fillId="8" borderId="3" xfId="0" applyFont="1" applyFill="1" applyBorder="1" applyAlignment="1" applyProtection="1">
      <alignment horizontal="center" vertical="center" wrapText="1"/>
      <protection locked="0"/>
    </xf>
    <xf numFmtId="0" fontId="8" fillId="8" borderId="12" xfId="0" applyFont="1" applyFill="1" applyBorder="1" applyAlignment="1">
      <alignment horizontal="center" vertical="center" wrapText="1"/>
    </xf>
    <xf numFmtId="0" fontId="8" fillId="11" borderId="12" xfId="0" applyFont="1" applyFill="1" applyBorder="1" applyAlignment="1">
      <alignment horizontal="center" vertical="center" wrapText="1"/>
    </xf>
    <xf numFmtId="0" fontId="8" fillId="3" borderId="2" xfId="0" applyFont="1" applyFill="1" applyBorder="1" applyAlignment="1" applyProtection="1">
      <alignment horizontal="center" vertical="center" wrapText="1"/>
      <protection locked="0"/>
    </xf>
    <xf numFmtId="0" fontId="8" fillId="3" borderId="3" xfId="0" applyFont="1" applyFill="1" applyBorder="1" applyAlignment="1" applyProtection="1">
      <alignment horizontal="center" vertical="center" wrapText="1"/>
      <protection locked="0"/>
    </xf>
    <xf numFmtId="0" fontId="5"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7" fillId="3" borderId="1" xfId="0" applyFont="1" applyFill="1" applyBorder="1" applyAlignment="1" applyProtection="1">
      <alignment horizontal="center" vertical="top" wrapText="1"/>
      <protection locked="0"/>
    </xf>
    <xf numFmtId="0" fontId="7" fillId="3" borderId="1" xfId="0" applyFont="1" applyFill="1" applyBorder="1" applyAlignment="1" applyProtection="1">
      <alignment horizontal="left" vertical="center" wrapText="1"/>
      <protection locked="0"/>
    </xf>
    <xf numFmtId="0" fontId="8" fillId="0" borderId="1" xfId="0" applyFont="1" applyBorder="1" applyAlignment="1">
      <alignment horizontal="center" vertical="center" wrapText="1"/>
    </xf>
    <xf numFmtId="0" fontId="36" fillId="3" borderId="1" xfId="2" applyFill="1" applyBorder="1" applyAlignment="1" applyProtection="1">
      <alignment horizontal="left" vertical="center" wrapText="1"/>
      <protection locked="0"/>
    </xf>
    <xf numFmtId="0" fontId="45" fillId="3" borderId="4" xfId="0" applyFont="1" applyFill="1" applyBorder="1" applyAlignment="1">
      <alignment horizontal="center" vertical="center" wrapText="1"/>
    </xf>
    <xf numFmtId="0" fontId="45" fillId="3" borderId="8" xfId="0" applyFont="1" applyFill="1" applyBorder="1" applyAlignment="1">
      <alignment horizontal="center" vertical="center" wrapText="1"/>
    </xf>
    <xf numFmtId="0" fontId="8" fillId="3" borderId="12" xfId="0" applyFont="1" applyFill="1" applyBorder="1" applyAlignment="1" applyProtection="1">
      <alignment horizontal="center" vertical="center" wrapText="1"/>
      <protection locked="0"/>
    </xf>
    <xf numFmtId="0" fontId="45" fillId="0" borderId="7" xfId="0" applyFont="1" applyBorder="1" applyAlignment="1">
      <alignment horizontal="center" vertical="center" wrapText="1"/>
    </xf>
    <xf numFmtId="0" fontId="45" fillId="3" borderId="5" xfId="0" applyFont="1" applyFill="1" applyBorder="1" applyAlignment="1">
      <alignment horizontal="center" vertical="center" wrapText="1"/>
    </xf>
    <xf numFmtId="0" fontId="8" fillId="8" borderId="12" xfId="0" applyFont="1" applyFill="1" applyBorder="1" applyAlignment="1" applyProtection="1">
      <alignment horizontal="center" vertical="center" wrapText="1"/>
      <protection locked="0"/>
    </xf>
    <xf numFmtId="0" fontId="29" fillId="0" borderId="5" xfId="0" applyFont="1" applyBorder="1" applyAlignment="1">
      <alignment horizontal="left"/>
    </xf>
    <xf numFmtId="0" fontId="7" fillId="0" borderId="2" xfId="0" applyFont="1" applyBorder="1" applyAlignment="1">
      <alignment horizontal="center" wrapText="1"/>
    </xf>
    <xf numFmtId="0" fontId="7" fillId="0" borderId="12" xfId="0" applyFont="1" applyBorder="1" applyAlignment="1">
      <alignment horizontal="center" wrapText="1"/>
    </xf>
    <xf numFmtId="0" fontId="7" fillId="0" borderId="3" xfId="0" applyFont="1" applyBorder="1" applyAlignment="1">
      <alignment horizontal="center" wrapText="1"/>
    </xf>
    <xf numFmtId="0" fontId="8" fillId="0" borderId="12" xfId="0" applyFont="1" applyBorder="1" applyAlignment="1">
      <alignment horizontal="center" vertical="center" wrapText="1"/>
    </xf>
    <xf numFmtId="0" fontId="8" fillId="3" borderId="1" xfId="0" applyFont="1" applyFill="1" applyBorder="1" applyAlignment="1" applyProtection="1">
      <alignment horizontal="center" vertical="center" wrapText="1"/>
      <protection locked="0"/>
    </xf>
    <xf numFmtId="14" fontId="8" fillId="0" borderId="1" xfId="0" applyNumberFormat="1" applyFont="1" applyBorder="1" applyAlignment="1">
      <alignment horizontal="center" vertical="center" wrapText="1"/>
    </xf>
    <xf numFmtId="0" fontId="17" fillId="4" borderId="2"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7" fillId="8" borderId="1" xfId="0" applyFont="1" applyFill="1" applyBorder="1" applyAlignment="1">
      <alignment vertical="center" wrapText="1"/>
    </xf>
    <xf numFmtId="0" fontId="18" fillId="8" borderId="1" xfId="0" applyFont="1" applyFill="1" applyBorder="1" applyAlignment="1">
      <alignment vertical="center" wrapText="1"/>
    </xf>
    <xf numFmtId="0" fontId="15" fillId="2" borderId="1" xfId="0" applyFont="1" applyFill="1" applyBorder="1" applyAlignment="1">
      <alignment horizontal="center" vertical="center" wrapText="1"/>
    </xf>
    <xf numFmtId="164" fontId="18" fillId="3" borderId="2" xfId="0" applyNumberFormat="1" applyFont="1" applyFill="1" applyBorder="1" applyAlignment="1" applyProtection="1">
      <alignment horizontal="center" vertical="center" wrapText="1"/>
      <protection locked="0"/>
    </xf>
    <xf numFmtId="164" fontId="18" fillId="3" borderId="3" xfId="0" applyNumberFormat="1" applyFont="1" applyFill="1" applyBorder="1" applyAlignment="1" applyProtection="1">
      <alignment horizontal="center" vertical="center" wrapText="1"/>
      <protection locked="0"/>
    </xf>
    <xf numFmtId="0" fontId="20" fillId="3"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8" fillId="0" borderId="1" xfId="0" applyFont="1" applyBorder="1" applyAlignment="1">
      <alignment horizontal="left" vertical="top" wrapText="1"/>
    </xf>
    <xf numFmtId="0" fontId="17" fillId="0" borderId="1" xfId="0" applyFont="1" applyBorder="1" applyAlignment="1">
      <alignment horizontal="left" vertical="center" wrapText="1"/>
    </xf>
    <xf numFmtId="0" fontId="17" fillId="3" borderId="2" xfId="0" applyFont="1" applyFill="1" applyBorder="1" applyAlignment="1" applyProtection="1">
      <alignment vertical="center" wrapText="1"/>
      <protection locked="0"/>
    </xf>
    <xf numFmtId="0" fontId="17" fillId="3" borderId="12" xfId="0" applyFont="1" applyFill="1" applyBorder="1" applyAlignment="1" applyProtection="1">
      <alignment vertical="center" wrapText="1"/>
      <protection locked="0"/>
    </xf>
    <xf numFmtId="0" fontId="17" fillId="3" borderId="3" xfId="0" applyFont="1" applyFill="1" applyBorder="1" applyAlignment="1" applyProtection="1">
      <alignment vertical="center" wrapText="1"/>
      <protection locked="0"/>
    </xf>
    <xf numFmtId="0" fontId="18" fillId="0" borderId="1" xfId="0" applyFont="1" applyBorder="1" applyAlignment="1">
      <alignment horizontal="left" vertical="center" wrapText="1"/>
    </xf>
    <xf numFmtId="0" fontId="17" fillId="4" borderId="10" xfId="0" applyFont="1" applyFill="1" applyBorder="1" applyAlignment="1">
      <alignment horizontal="center" vertical="center" wrapText="1"/>
    </xf>
    <xf numFmtId="0" fontId="17" fillId="4" borderId="13" xfId="0" applyFont="1" applyFill="1" applyBorder="1" applyAlignment="1">
      <alignment horizontal="center" vertical="center" wrapText="1"/>
    </xf>
    <xf numFmtId="0" fontId="18" fillId="8" borderId="4" xfId="0" applyFont="1" applyFill="1" applyBorder="1" applyAlignment="1" applyProtection="1">
      <alignment horizontal="center" vertical="center" wrapText="1"/>
      <protection locked="0"/>
    </xf>
    <xf numFmtId="0" fontId="18" fillId="8" borderId="8" xfId="0" applyFont="1" applyFill="1" applyBorder="1" applyAlignment="1" applyProtection="1">
      <alignment horizontal="center" vertical="center" wrapText="1"/>
      <protection locked="0"/>
    </xf>
    <xf numFmtId="0" fontId="18" fillId="8" borderId="6" xfId="0" applyFont="1" applyFill="1" applyBorder="1" applyAlignment="1" applyProtection="1">
      <alignment horizontal="center" vertical="center" wrapText="1"/>
      <protection locked="0"/>
    </xf>
    <xf numFmtId="0" fontId="18" fillId="8" borderId="9" xfId="0" applyFont="1" applyFill="1" applyBorder="1" applyAlignment="1" applyProtection="1">
      <alignment horizontal="center" vertical="center" wrapText="1"/>
      <protection locked="0"/>
    </xf>
    <xf numFmtId="0" fontId="12" fillId="0" borderId="1" xfId="0" applyFont="1" applyBorder="1" applyAlignment="1">
      <alignment horizontal="center" vertical="center" wrapText="1"/>
    </xf>
    <xf numFmtId="0" fontId="18" fillId="3" borderId="2" xfId="0" applyFont="1" applyFill="1" applyBorder="1" applyAlignment="1" applyProtection="1">
      <alignment horizontal="center" vertical="center" wrapText="1"/>
      <protection locked="0"/>
    </xf>
    <xf numFmtId="0" fontId="18" fillId="3" borderId="12" xfId="0" applyFont="1" applyFill="1" applyBorder="1" applyAlignment="1" applyProtection="1">
      <alignment horizontal="center" vertical="center" wrapText="1"/>
      <protection locked="0"/>
    </xf>
    <xf numFmtId="0" fontId="18" fillId="3" borderId="3" xfId="0" applyFont="1" applyFill="1" applyBorder="1" applyAlignment="1" applyProtection="1">
      <alignment horizontal="center" vertical="center" wrapText="1"/>
      <protection locked="0"/>
    </xf>
    <xf numFmtId="0" fontId="12" fillId="0" borderId="4"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9" xfId="0" applyFont="1" applyBorder="1" applyAlignment="1">
      <alignment horizontal="center" vertical="center" wrapText="1"/>
    </xf>
    <xf numFmtId="0" fontId="42" fillId="8" borderId="1" xfId="0" applyFont="1" applyFill="1" applyBorder="1" applyAlignment="1" applyProtection="1">
      <alignment horizontal="center" vertical="center" wrapText="1"/>
      <protection locked="0"/>
    </xf>
    <xf numFmtId="0" fontId="12" fillId="0" borderId="1" xfId="0" applyFont="1" applyBorder="1" applyAlignment="1">
      <alignment horizontal="left" vertical="top" wrapText="1"/>
    </xf>
    <xf numFmtId="0" fontId="25" fillId="0" borderId="1" xfId="0" applyFont="1" applyBorder="1" applyAlignment="1">
      <alignment horizontal="center" wrapText="1"/>
    </xf>
    <xf numFmtId="164" fontId="25" fillId="3" borderId="2" xfId="0" applyNumberFormat="1" applyFont="1" applyFill="1" applyBorder="1" applyAlignment="1" applyProtection="1">
      <alignment horizontal="center" vertical="center" wrapText="1"/>
      <protection locked="0"/>
    </xf>
    <xf numFmtId="164" fontId="25" fillId="3" borderId="3" xfId="0" applyNumberFormat="1" applyFont="1" applyFill="1" applyBorder="1" applyAlignment="1" applyProtection="1">
      <alignment horizontal="center" vertical="center" wrapText="1"/>
      <protection locked="0"/>
    </xf>
    <xf numFmtId="0" fontId="18" fillId="0" borderId="1" xfId="0" applyFont="1" applyBorder="1" applyAlignment="1">
      <alignment horizontal="justify" vertical="top" wrapText="1"/>
    </xf>
    <xf numFmtId="0" fontId="18" fillId="3" borderId="1" xfId="0" applyFont="1" applyFill="1" applyBorder="1" applyAlignment="1" applyProtection="1">
      <alignment horizontal="center" vertical="center" wrapText="1"/>
      <protection locked="0"/>
    </xf>
    <xf numFmtId="0" fontId="34" fillId="3" borderId="2" xfId="0" applyFont="1" applyFill="1" applyBorder="1" applyAlignment="1" applyProtection="1">
      <alignment horizontal="center" vertical="center" wrapText="1"/>
      <protection locked="0"/>
    </xf>
    <xf numFmtId="0" fontId="34" fillId="3" borderId="3" xfId="0" applyFont="1" applyFill="1" applyBorder="1" applyAlignment="1" applyProtection="1">
      <alignment horizontal="center" vertical="center" wrapText="1"/>
      <protection locked="0"/>
    </xf>
    <xf numFmtId="0" fontId="0" fillId="3" borderId="5" xfId="0" applyFill="1" applyBorder="1" applyAlignment="1">
      <alignment horizontal="center"/>
    </xf>
    <xf numFmtId="0" fontId="0" fillId="3" borderId="8" xfId="0" applyFill="1" applyBorder="1" applyAlignment="1">
      <alignment horizontal="center"/>
    </xf>
    <xf numFmtId="0" fontId="17" fillId="5" borderId="1" xfId="0" applyFont="1" applyFill="1" applyBorder="1" applyAlignment="1" applyProtection="1">
      <alignment vertical="center" wrapText="1"/>
      <protection locked="0"/>
    </xf>
    <xf numFmtId="14" fontId="25" fillId="8" borderId="1" xfId="0" applyNumberFormat="1" applyFont="1" applyFill="1" applyBorder="1" applyAlignment="1" applyProtection="1">
      <alignment horizontal="center" wrapText="1"/>
      <protection locked="0"/>
    </xf>
    <xf numFmtId="0" fontId="25" fillId="8" borderId="1" xfId="0" applyFont="1" applyFill="1" applyBorder="1" applyAlignment="1" applyProtection="1">
      <alignment horizontal="center" wrapText="1"/>
      <protection locked="0"/>
    </xf>
    <xf numFmtId="0" fontId="17" fillId="4" borderId="1" xfId="0" applyFont="1" applyFill="1" applyBorder="1" applyAlignment="1">
      <alignment vertical="center" wrapText="1"/>
    </xf>
    <xf numFmtId="0" fontId="31" fillId="2" borderId="1" xfId="0" applyFont="1" applyFill="1" applyBorder="1" applyAlignment="1">
      <alignment horizontal="center" vertical="center" wrapText="1"/>
    </xf>
    <xf numFmtId="14" fontId="25" fillId="3" borderId="1" xfId="0" applyNumberFormat="1" applyFont="1" applyFill="1" applyBorder="1" applyAlignment="1" applyProtection="1">
      <alignment horizontal="center" wrapText="1"/>
      <protection locked="0"/>
    </xf>
    <xf numFmtId="0" fontId="25" fillId="3" borderId="1" xfId="0" applyFont="1" applyFill="1" applyBorder="1" applyAlignment="1" applyProtection="1">
      <alignment horizontal="center" wrapText="1"/>
      <protection locked="0"/>
    </xf>
    <xf numFmtId="0" fontId="17" fillId="0" borderId="2" xfId="0" applyFont="1" applyBorder="1" applyAlignment="1">
      <alignment horizontal="center" vertical="center" wrapText="1"/>
    </xf>
    <xf numFmtId="0" fontId="17" fillId="0" borderId="12"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21" fillId="3" borderId="7" xfId="0" applyFont="1" applyFill="1" applyBorder="1" applyAlignment="1">
      <alignment horizontal="center"/>
    </xf>
    <xf numFmtId="0" fontId="0" fillId="3" borderId="7" xfId="0" applyFill="1" applyBorder="1" applyAlignment="1">
      <alignment horizontal="center"/>
    </xf>
    <xf numFmtId="0" fontId="26" fillId="3" borderId="1" xfId="0" applyFont="1" applyFill="1" applyBorder="1" applyAlignment="1">
      <alignment horizontal="left" vertical="center" wrapText="1"/>
    </xf>
    <xf numFmtId="0" fontId="22" fillId="8" borderId="2" xfId="0" applyFont="1" applyFill="1" applyBorder="1" applyAlignment="1">
      <alignment horizontal="center" vertical="center" wrapText="1"/>
    </xf>
    <xf numFmtId="0" fontId="22" fillId="8" borderId="12" xfId="0" applyFont="1" applyFill="1" applyBorder="1" applyAlignment="1">
      <alignment horizontal="center" vertical="center" wrapText="1"/>
    </xf>
    <xf numFmtId="0" fontId="22" fillId="8" borderId="3" xfId="0" applyFont="1" applyFill="1" applyBorder="1" applyAlignment="1">
      <alignment horizontal="center" vertical="center" wrapText="1"/>
    </xf>
    <xf numFmtId="0" fontId="22" fillId="8" borderId="1" xfId="0" applyFont="1" applyFill="1" applyBorder="1" applyAlignment="1">
      <alignment horizontal="center" vertical="center" wrapText="1"/>
    </xf>
    <xf numFmtId="0" fontId="29" fillId="0" borderId="2" xfId="0" applyFont="1" applyBorder="1" applyAlignment="1">
      <alignment horizontal="center"/>
    </xf>
    <xf numFmtId="0" fontId="29" fillId="0" borderId="3" xfId="0" applyFont="1" applyBorder="1" applyAlignment="1">
      <alignment horizontal="center"/>
    </xf>
    <xf numFmtId="167" fontId="16" fillId="0" borderId="1" xfId="1" applyNumberFormat="1" applyBorder="1">
      <alignment vertical="center"/>
    </xf>
    <xf numFmtId="0" fontId="16" fillId="0" borderId="1" xfId="1" applyBorder="1">
      <alignment vertical="center"/>
    </xf>
    <xf numFmtId="0" fontId="16" fillId="8" borderId="1" xfId="1" applyFill="1" applyBorder="1">
      <alignment vertical="center"/>
    </xf>
    <xf numFmtId="0" fontId="42" fillId="8" borderId="2" xfId="0" applyFont="1" applyFill="1" applyBorder="1" applyAlignment="1" applyProtection="1">
      <alignment horizontal="left" vertical="center" wrapText="1"/>
      <protection locked="0"/>
    </xf>
    <xf numFmtId="0" fontId="42" fillId="8" borderId="12" xfId="0" applyFont="1" applyFill="1" applyBorder="1" applyAlignment="1" applyProtection="1">
      <alignment horizontal="left" vertical="center" wrapText="1"/>
      <protection locked="0"/>
    </xf>
    <xf numFmtId="0" fontId="42" fillId="8" borderId="3" xfId="0" applyFont="1" applyFill="1" applyBorder="1" applyAlignment="1" applyProtection="1">
      <alignment horizontal="left" vertical="center" wrapText="1"/>
      <protection locked="0"/>
    </xf>
    <xf numFmtId="0" fontId="18" fillId="4" borderId="12"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2" fillId="0" borderId="5" xfId="0" applyFont="1" applyBorder="1" applyAlignment="1">
      <alignment horizontal="center" vertical="center" wrapText="1"/>
    </xf>
    <xf numFmtId="0" fontId="12" fillId="0" borderId="7" xfId="0" applyFont="1" applyBorder="1" applyAlignment="1">
      <alignment horizontal="center" vertical="center" wrapText="1"/>
    </xf>
    <xf numFmtId="0" fontId="12" fillId="3" borderId="2" xfId="0" applyFont="1" applyFill="1" applyBorder="1" applyAlignment="1">
      <alignment horizontal="center" vertical="center" wrapText="1"/>
    </xf>
    <xf numFmtId="0" fontId="12" fillId="3" borderId="12" xfId="0" applyFont="1" applyFill="1" applyBorder="1" applyAlignment="1">
      <alignment horizontal="center" vertical="center" wrapText="1"/>
    </xf>
    <xf numFmtId="0" fontId="12" fillId="3" borderId="3" xfId="0" applyFont="1" applyFill="1" applyBorder="1" applyAlignment="1">
      <alignment horizontal="center" vertical="center" wrapText="1"/>
    </xf>
    <xf numFmtId="49" fontId="12" fillId="7" borderId="1" xfId="0" applyNumberFormat="1" applyFont="1" applyFill="1" applyBorder="1" applyAlignment="1" applyProtection="1">
      <alignment horizontal="center" vertical="center" wrapText="1"/>
      <protection locked="0"/>
    </xf>
    <xf numFmtId="49" fontId="22" fillId="7" borderId="1" xfId="0" applyNumberFormat="1" applyFont="1" applyFill="1" applyBorder="1" applyAlignment="1" applyProtection="1">
      <alignment horizontal="center" vertical="center" wrapText="1"/>
      <protection locked="0"/>
    </xf>
    <xf numFmtId="49" fontId="22" fillId="7" borderId="1" xfId="0" applyNumberFormat="1" applyFont="1" applyFill="1" applyBorder="1" applyAlignment="1" applyProtection="1">
      <alignment horizontal="justify" vertical="top" wrapText="1"/>
      <protection locked="0"/>
    </xf>
    <xf numFmtId="0" fontId="21" fillId="3" borderId="2" xfId="0" applyFont="1" applyFill="1" applyBorder="1" applyAlignment="1">
      <alignment horizontal="center" vertical="center" wrapText="1"/>
    </xf>
    <xf numFmtId="0" fontId="21" fillId="3" borderId="1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12" fillId="9" borderId="1" xfId="0" applyFont="1" applyFill="1" applyBorder="1" applyAlignment="1">
      <alignment horizontal="center" vertical="center" wrapText="1"/>
    </xf>
    <xf numFmtId="0" fontId="22" fillId="9" borderId="1" xfId="0" applyFont="1" applyFill="1" applyBorder="1" applyAlignment="1">
      <alignment horizontal="center" vertical="center" wrapText="1"/>
    </xf>
    <xf numFmtId="0" fontId="32" fillId="8" borderId="2" xfId="0" applyFont="1" applyFill="1" applyBorder="1" applyAlignment="1">
      <alignment horizontal="left" vertical="center" wrapText="1"/>
    </xf>
    <xf numFmtId="0" fontId="35" fillId="8" borderId="12" xfId="0" applyFont="1" applyFill="1" applyBorder="1" applyAlignment="1">
      <alignment horizontal="left" vertical="center" wrapText="1"/>
    </xf>
    <xf numFmtId="0" fontId="35" fillId="8" borderId="3" xfId="0" applyFont="1" applyFill="1" applyBorder="1" applyAlignment="1">
      <alignment horizontal="left" vertical="center" wrapText="1"/>
    </xf>
    <xf numFmtId="0" fontId="32" fillId="8" borderId="12" xfId="0" applyFont="1" applyFill="1" applyBorder="1" applyAlignment="1">
      <alignment horizontal="left" vertical="center" wrapText="1"/>
    </xf>
    <xf numFmtId="0" fontId="32" fillId="8" borderId="3" xfId="0" applyFont="1" applyFill="1" applyBorder="1" applyAlignment="1">
      <alignment horizontal="left" vertical="center" wrapText="1"/>
    </xf>
    <xf numFmtId="0" fontId="34" fillId="3" borderId="12" xfId="0" applyFont="1" applyFill="1" applyBorder="1" applyAlignment="1" applyProtection="1">
      <alignment horizontal="center" vertical="center" wrapText="1"/>
      <protection locked="0"/>
    </xf>
    <xf numFmtId="0" fontId="21" fillId="2" borderId="7" xfId="0" applyFont="1" applyFill="1" applyBorder="1" applyAlignment="1">
      <alignment horizontal="center"/>
    </xf>
    <xf numFmtId="0" fontId="0" fillId="2" borderId="7" xfId="0" applyFill="1" applyBorder="1" applyAlignment="1">
      <alignment horizontal="center"/>
    </xf>
    <xf numFmtId="0" fontId="12" fillId="8" borderId="1" xfId="0" applyFont="1" applyFill="1" applyBorder="1" applyAlignment="1">
      <alignment vertical="center" wrapText="1"/>
    </xf>
    <xf numFmtId="0" fontId="12" fillId="0" borderId="1" xfId="0" applyFont="1" applyBorder="1" applyAlignment="1">
      <alignment horizontal="left" vertical="center" wrapText="1"/>
    </xf>
    <xf numFmtId="0" fontId="13" fillId="8" borderId="13" xfId="0" applyFont="1" applyFill="1" applyBorder="1" applyAlignment="1">
      <alignment horizontal="justify" vertical="top" wrapText="1"/>
    </xf>
    <xf numFmtId="0" fontId="13" fillId="8" borderId="1" xfId="0" applyFont="1" applyFill="1" applyBorder="1" applyAlignment="1">
      <alignment horizontal="justify" vertical="top" wrapText="1"/>
    </xf>
    <xf numFmtId="0" fontId="13" fillId="8" borderId="1" xfId="0" applyFont="1" applyFill="1" applyBorder="1" applyAlignment="1">
      <alignment horizontal="left" vertical="center" wrapText="1"/>
    </xf>
    <xf numFmtId="0" fontId="12" fillId="8" borderId="1" xfId="0" applyFont="1" applyFill="1" applyBorder="1" applyAlignment="1">
      <alignment horizontal="left" vertical="center" wrapText="1"/>
    </xf>
    <xf numFmtId="0" fontId="14" fillId="8" borderId="2" xfId="0" applyFont="1" applyFill="1" applyBorder="1" applyAlignment="1">
      <alignment horizontal="left" vertical="center" wrapText="1"/>
    </xf>
    <xf numFmtId="0" fontId="14" fillId="8" borderId="12" xfId="0" applyFont="1" applyFill="1" applyBorder="1" applyAlignment="1">
      <alignment horizontal="left" vertical="center" wrapText="1"/>
    </xf>
    <xf numFmtId="0" fontId="14" fillId="8" borderId="3" xfId="0" applyFont="1" applyFill="1" applyBorder="1" applyAlignment="1">
      <alignment horizontal="left" vertical="center" wrapText="1"/>
    </xf>
    <xf numFmtId="0" fontId="12" fillId="8" borderId="2" xfId="0" applyFont="1" applyFill="1" applyBorder="1" applyAlignment="1">
      <alignment horizontal="center" vertical="center" wrapText="1"/>
    </xf>
    <xf numFmtId="0" fontId="12" fillId="8" borderId="12"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12" fillId="8" borderId="2" xfId="0" applyFont="1" applyFill="1" applyBorder="1" applyAlignment="1">
      <alignment horizontal="left" vertical="top" wrapText="1"/>
    </xf>
    <xf numFmtId="0" fontId="12" fillId="8" borderId="12" xfId="0" applyFont="1" applyFill="1" applyBorder="1" applyAlignment="1">
      <alignment horizontal="left" vertical="top" wrapText="1"/>
    </xf>
    <xf numFmtId="14" fontId="14" fillId="8" borderId="14" xfId="0" applyNumberFormat="1" applyFont="1" applyFill="1" applyBorder="1" applyAlignment="1">
      <alignment horizontal="center" vertical="center" wrapText="1"/>
    </xf>
    <xf numFmtId="0" fontId="14" fillId="8" borderId="15" xfId="0" applyFont="1" applyFill="1" applyBorder="1" applyAlignment="1">
      <alignment horizontal="center" vertical="center" wrapText="1"/>
    </xf>
    <xf numFmtId="0" fontId="14" fillId="8" borderId="16" xfId="0" applyFont="1" applyFill="1" applyBorder="1" applyAlignment="1">
      <alignment horizontal="center" vertical="center" wrapText="1"/>
    </xf>
    <xf numFmtId="0" fontId="12" fillId="8" borderId="3" xfId="0" applyFont="1" applyFill="1" applyBorder="1" applyAlignment="1">
      <alignment horizontal="left" vertical="top" wrapText="1"/>
    </xf>
    <xf numFmtId="166" fontId="14" fillId="8" borderId="4" xfId="0" applyNumberFormat="1" applyFont="1" applyFill="1" applyBorder="1" applyAlignment="1">
      <alignment horizontal="center" vertical="center" wrapText="1"/>
    </xf>
    <xf numFmtId="0" fontId="14" fillId="8" borderId="5" xfId="0" applyFont="1" applyFill="1" applyBorder="1" applyAlignment="1">
      <alignment horizontal="center" vertical="center" wrapText="1"/>
    </xf>
    <xf numFmtId="0" fontId="14" fillId="8" borderId="12" xfId="0" applyFont="1" applyFill="1" applyBorder="1" applyAlignment="1">
      <alignment horizontal="center" vertical="center" wrapText="1"/>
    </xf>
    <xf numFmtId="166" fontId="14" fillId="8" borderId="14" xfId="0" applyNumberFormat="1" applyFont="1" applyFill="1" applyBorder="1" applyAlignment="1">
      <alignment horizontal="center" vertical="center" wrapText="1"/>
    </xf>
    <xf numFmtId="166" fontId="14" fillId="8" borderId="15" xfId="0" applyNumberFormat="1" applyFont="1" applyFill="1" applyBorder="1" applyAlignment="1">
      <alignment horizontal="center" vertical="center" wrapText="1"/>
    </xf>
    <xf numFmtId="166" fontId="14" fillId="8" borderId="16" xfId="0" applyNumberFormat="1" applyFont="1" applyFill="1" applyBorder="1" applyAlignment="1">
      <alignment horizontal="center" vertical="center" wrapText="1"/>
    </xf>
    <xf numFmtId="0" fontId="29" fillId="0" borderId="0" xfId="0" applyFont="1" applyAlignment="1">
      <alignment horizontal="left"/>
    </xf>
    <xf numFmtId="0" fontId="13" fillId="0" borderId="1" xfId="0" applyFont="1" applyBorder="1" applyAlignment="1">
      <alignment horizontal="left" vertical="center" wrapText="1"/>
    </xf>
    <xf numFmtId="0" fontId="49" fillId="8" borderId="1" xfId="0" applyFont="1" applyFill="1" applyBorder="1" applyAlignment="1">
      <alignment vertical="center" wrapText="1"/>
    </xf>
    <xf numFmtId="0" fontId="13" fillId="8" borderId="2" xfId="0" applyFont="1" applyFill="1" applyBorder="1" applyAlignment="1">
      <alignment horizontal="left" vertical="center" wrapText="1"/>
    </xf>
    <xf numFmtId="0" fontId="13" fillId="8" borderId="12" xfId="0" applyFont="1" applyFill="1" applyBorder="1" applyAlignment="1">
      <alignment horizontal="left" vertical="center" wrapText="1"/>
    </xf>
    <xf numFmtId="0" fontId="13" fillId="8" borderId="3" xfId="0" applyFont="1" applyFill="1" applyBorder="1" applyAlignment="1">
      <alignment horizontal="left" vertical="center" wrapText="1"/>
    </xf>
    <xf numFmtId="0" fontId="26" fillId="8" borderId="1" xfId="0" applyFont="1" applyFill="1" applyBorder="1" applyAlignment="1">
      <alignment horizontal="center" vertical="center" wrapText="1"/>
    </xf>
    <xf numFmtId="0" fontId="12" fillId="8" borderId="2" xfId="0" applyFont="1" applyFill="1" applyBorder="1" applyAlignment="1">
      <alignment horizontal="left" vertical="center" wrapText="1"/>
    </xf>
    <xf numFmtId="0" fontId="12" fillId="8" borderId="3" xfId="0" applyFont="1" applyFill="1" applyBorder="1" applyAlignment="1">
      <alignment horizontal="left" vertical="center" wrapText="1"/>
    </xf>
    <xf numFmtId="0" fontId="27" fillId="8" borderId="2" xfId="0" applyFont="1" applyFill="1" applyBorder="1" applyAlignment="1">
      <alignment horizontal="left" vertical="top" wrapText="1"/>
    </xf>
    <xf numFmtId="0" fontId="27" fillId="8" borderId="12" xfId="0" applyFont="1" applyFill="1" applyBorder="1" applyAlignment="1">
      <alignment horizontal="left" vertical="top" wrapText="1"/>
    </xf>
    <xf numFmtId="0" fontId="27" fillId="8" borderId="3" xfId="0" applyFont="1" applyFill="1" applyBorder="1" applyAlignment="1">
      <alignment horizontal="left" vertical="top" wrapText="1"/>
    </xf>
    <xf numFmtId="0" fontId="49" fillId="8" borderId="2" xfId="0" applyFont="1" applyFill="1" applyBorder="1" applyAlignment="1">
      <alignment horizontal="left" vertical="center" wrapText="1"/>
    </xf>
    <xf numFmtId="0" fontId="49" fillId="8" borderId="12" xfId="0" applyFont="1" applyFill="1" applyBorder="1" applyAlignment="1">
      <alignment horizontal="left" vertical="center" wrapText="1"/>
    </xf>
    <xf numFmtId="0" fontId="49" fillId="8" borderId="3" xfId="0" applyFont="1" applyFill="1" applyBorder="1" applyAlignment="1">
      <alignment horizontal="left" vertical="center" wrapText="1"/>
    </xf>
    <xf numFmtId="0" fontId="0" fillId="7" borderId="1" xfId="0" applyFill="1" applyBorder="1" applyProtection="1">
      <protection locked="0"/>
    </xf>
    <xf numFmtId="0" fontId="15" fillId="2" borderId="10" xfId="0" applyFont="1" applyFill="1" applyBorder="1" applyAlignment="1">
      <alignment horizontal="center" vertical="center" wrapText="1"/>
    </xf>
    <xf numFmtId="0" fontId="24" fillId="11" borderId="1" xfId="0" applyFont="1" applyFill="1" applyBorder="1" applyAlignment="1">
      <alignment horizontal="center"/>
    </xf>
    <xf numFmtId="0" fontId="24" fillId="3" borderId="1" xfId="0" applyFont="1" applyFill="1" applyBorder="1" applyAlignment="1">
      <alignment horizontal="center" vertical="center"/>
    </xf>
    <xf numFmtId="0" fontId="24" fillId="8" borderId="1" xfId="0" applyFont="1" applyFill="1" applyBorder="1" applyAlignment="1">
      <alignment horizontal="center" vertical="center"/>
    </xf>
    <xf numFmtId="164" fontId="11" fillId="3" borderId="12" xfId="0" applyNumberFormat="1" applyFont="1" applyFill="1" applyBorder="1" applyAlignment="1">
      <alignment horizontal="center" vertical="center" wrapText="1"/>
    </xf>
    <xf numFmtId="164" fontId="11" fillId="3" borderId="14" xfId="0" applyNumberFormat="1" applyFont="1" applyFill="1" applyBorder="1" applyAlignment="1">
      <alignment horizontal="center" vertical="center" wrapText="1"/>
    </xf>
    <xf numFmtId="164" fontId="11" fillId="3" borderId="15" xfId="0" applyNumberFormat="1" applyFont="1" applyFill="1" applyBorder="1" applyAlignment="1">
      <alignment horizontal="center" vertical="center" wrapText="1"/>
    </xf>
    <xf numFmtId="164" fontId="11" fillId="3" borderId="16" xfId="0" applyNumberFormat="1" applyFont="1" applyFill="1" applyBorder="1" applyAlignment="1">
      <alignment horizontal="center" vertical="center" wrapText="1"/>
    </xf>
    <xf numFmtId="166" fontId="11" fillId="8" borderId="2" xfId="0" applyNumberFormat="1" applyFont="1" applyFill="1" applyBorder="1" applyAlignment="1">
      <alignment horizontal="center" vertical="center" wrapText="1"/>
    </xf>
    <xf numFmtId="166" fontId="11" fillId="8" borderId="12" xfId="0" applyNumberFormat="1" applyFont="1" applyFill="1" applyBorder="1" applyAlignment="1">
      <alignment horizontal="center" vertical="center" wrapText="1"/>
    </xf>
    <xf numFmtId="166" fontId="11" fillId="8" borderId="3" xfId="0" applyNumberFormat="1" applyFont="1" applyFill="1" applyBorder="1" applyAlignment="1">
      <alignment horizontal="center" vertical="center" wrapText="1"/>
    </xf>
    <xf numFmtId="0" fontId="11" fillId="8" borderId="2" xfId="0" applyFont="1" applyFill="1" applyBorder="1" applyAlignment="1">
      <alignment horizontal="center" vertical="center" wrapText="1"/>
    </xf>
    <xf numFmtId="0" fontId="11" fillId="8" borderId="12" xfId="0" applyFont="1" applyFill="1" applyBorder="1" applyAlignment="1">
      <alignment horizontal="center" vertical="center" wrapText="1"/>
    </xf>
    <xf numFmtId="0" fontId="0" fillId="7" borderId="2" xfId="0" applyFill="1" applyBorder="1" applyAlignment="1" applyProtection="1">
      <alignment horizontal="left" vertical="top" wrapText="1"/>
      <protection locked="0"/>
    </xf>
    <xf numFmtId="0" fontId="0" fillId="7" borderId="12"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166" fontId="11" fillId="3" borderId="6" xfId="0" applyNumberFormat="1" applyFont="1" applyFill="1" applyBorder="1" applyAlignment="1">
      <alignment horizontal="center" vertical="center" wrapText="1"/>
    </xf>
    <xf numFmtId="166" fontId="11" fillId="3" borderId="7" xfId="0" applyNumberFormat="1" applyFont="1" applyFill="1" applyBorder="1" applyAlignment="1">
      <alignment horizontal="center" vertical="center" wrapText="1"/>
    </xf>
    <xf numFmtId="166" fontId="11" fillId="3" borderId="12" xfId="0" applyNumberFormat="1" applyFont="1" applyFill="1" applyBorder="1" applyAlignment="1">
      <alignment horizontal="center" vertical="center" wrapText="1"/>
    </xf>
    <xf numFmtId="166" fontId="11" fillId="3" borderId="9" xfId="0" applyNumberFormat="1" applyFont="1" applyFill="1" applyBorder="1" applyAlignment="1">
      <alignment horizontal="center" vertical="center" wrapText="1"/>
    </xf>
    <xf numFmtId="0" fontId="29" fillId="0" borderId="5" xfId="0" applyFont="1" applyBorder="1" applyAlignment="1">
      <alignment horizontal="left" vertical="top"/>
    </xf>
    <xf numFmtId="0" fontId="13" fillId="0" borderId="1" xfId="0" applyFont="1" applyBorder="1" applyAlignment="1">
      <alignment horizontal="justify" vertical="justify" wrapText="1"/>
    </xf>
    <xf numFmtId="49" fontId="23" fillId="3" borderId="2" xfId="0" applyNumberFormat="1" applyFont="1" applyFill="1" applyBorder="1" applyAlignment="1" applyProtection="1">
      <alignment horizontal="center" vertical="center" wrapText="1"/>
      <protection locked="0"/>
    </xf>
    <xf numFmtId="49" fontId="23" fillId="3" borderId="12" xfId="0" applyNumberFormat="1" applyFont="1" applyFill="1" applyBorder="1" applyAlignment="1" applyProtection="1">
      <alignment horizontal="center" vertical="center" wrapText="1"/>
      <protection locked="0"/>
    </xf>
    <xf numFmtId="49" fontId="23" fillId="3" borderId="3" xfId="0" applyNumberFormat="1" applyFont="1" applyFill="1" applyBorder="1" applyAlignment="1" applyProtection="1">
      <alignment horizontal="center" vertical="center" wrapText="1"/>
      <protection locked="0"/>
    </xf>
    <xf numFmtId="0" fontId="22" fillId="3" borderId="1" xfId="0" applyFont="1" applyFill="1" applyBorder="1" applyAlignment="1" applyProtection="1">
      <alignment horizontal="center" vertical="center" wrapText="1"/>
      <protection locked="0"/>
    </xf>
    <xf numFmtId="0" fontId="22" fillId="0" borderId="2"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3" xfId="0" applyFont="1" applyBorder="1" applyAlignment="1">
      <alignment horizontal="center" vertical="center" wrapText="1"/>
    </xf>
    <xf numFmtId="0" fontId="26" fillId="2" borderId="1" xfId="0" applyFont="1" applyFill="1" applyBorder="1" applyAlignment="1">
      <alignment horizontal="left" vertical="center" wrapText="1"/>
    </xf>
    <xf numFmtId="0" fontId="13" fillId="0" borderId="1" xfId="0" applyFont="1" applyBorder="1" applyAlignment="1">
      <alignment vertical="center" wrapText="1"/>
    </xf>
    <xf numFmtId="0" fontId="13" fillId="8" borderId="2" xfId="0" applyFont="1" applyFill="1" applyBorder="1" applyAlignment="1" applyProtection="1">
      <alignment horizontal="left" vertical="center" wrapText="1"/>
      <protection locked="0"/>
    </xf>
    <xf numFmtId="0" fontId="13" fillId="8" borderId="12" xfId="0" applyFont="1" applyFill="1" applyBorder="1" applyAlignment="1" applyProtection="1">
      <alignment horizontal="left" vertical="center" wrapText="1"/>
      <protection locked="0"/>
    </xf>
    <xf numFmtId="0" fontId="13" fillId="8" borderId="3" xfId="0" applyFont="1" applyFill="1" applyBorder="1" applyAlignment="1" applyProtection="1">
      <alignment horizontal="left" vertical="center" wrapText="1"/>
      <protection locked="0"/>
    </xf>
    <xf numFmtId="0" fontId="51" fillId="0" borderId="2" xfId="0" applyFont="1" applyBorder="1" applyAlignment="1">
      <alignment horizontal="left" vertical="center" wrapText="1"/>
    </xf>
    <xf numFmtId="0" fontId="13" fillId="0" borderId="12" xfId="0" applyFont="1" applyBorder="1" applyAlignment="1">
      <alignment horizontal="left" vertical="center" wrapText="1"/>
    </xf>
    <xf numFmtId="0" fontId="13" fillId="0" borderId="3" xfId="0" applyFont="1" applyBorder="1" applyAlignment="1">
      <alignment horizontal="left" vertical="center" wrapText="1"/>
    </xf>
    <xf numFmtId="0" fontId="13" fillId="0" borderId="2" xfId="0" applyFont="1" applyBorder="1" applyAlignment="1">
      <alignment horizontal="left" vertical="center" wrapText="1"/>
    </xf>
    <xf numFmtId="0" fontId="13" fillId="8" borderId="2" xfId="0" applyFont="1" applyFill="1" applyBorder="1" applyAlignment="1" applyProtection="1">
      <alignment horizontal="center" vertical="center" wrapText="1"/>
      <protection locked="0"/>
    </xf>
    <xf numFmtId="0" fontId="13" fillId="8" borderId="12" xfId="0" applyFont="1" applyFill="1" applyBorder="1" applyAlignment="1" applyProtection="1">
      <alignment horizontal="center" vertical="center" wrapText="1"/>
      <protection locked="0"/>
    </xf>
    <xf numFmtId="0" fontId="13" fillId="8" borderId="3" xfId="0" applyFont="1" applyFill="1" applyBorder="1" applyAlignment="1" applyProtection="1">
      <alignment horizontal="center" vertical="center" wrapText="1"/>
      <protection locked="0"/>
    </xf>
    <xf numFmtId="0" fontId="22" fillId="3" borderId="2" xfId="0" applyFont="1" applyFill="1" applyBorder="1" applyAlignment="1" applyProtection="1">
      <alignment horizontal="center" vertical="center" wrapText="1"/>
      <protection locked="0"/>
    </xf>
    <xf numFmtId="0" fontId="22" fillId="3" borderId="3" xfId="0" applyFont="1" applyFill="1" applyBorder="1" applyAlignment="1" applyProtection="1">
      <alignment horizontal="center" vertical="center" wrapText="1"/>
      <protection locked="0"/>
    </xf>
    <xf numFmtId="0" fontId="13" fillId="0" borderId="2" xfId="0" applyFont="1" applyBorder="1" applyAlignment="1">
      <alignment horizontal="justify" vertical="justify" wrapText="1"/>
    </xf>
    <xf numFmtId="0" fontId="13" fillId="0" borderId="12" xfId="0" applyFont="1" applyBorder="1" applyAlignment="1">
      <alignment horizontal="justify" vertical="justify" wrapText="1"/>
    </xf>
    <xf numFmtId="0" fontId="13" fillId="0" borderId="3" xfId="0" applyFont="1" applyBorder="1" applyAlignment="1">
      <alignment horizontal="justify" vertical="justify"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11" fillId="0" borderId="12"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3" fillId="0" borderId="2" xfId="0" applyFont="1" applyBorder="1" applyAlignment="1">
      <alignment horizontal="justify" vertical="top" wrapText="1"/>
    </xf>
    <xf numFmtId="0" fontId="13" fillId="0" borderId="12" xfId="0" applyFont="1" applyBorder="1" applyAlignment="1">
      <alignment horizontal="justify" vertical="top" wrapText="1"/>
    </xf>
    <xf numFmtId="0" fontId="13" fillId="0" borderId="3" xfId="0" applyFont="1" applyBorder="1" applyAlignment="1">
      <alignment horizontal="justify" vertical="top" wrapText="1"/>
    </xf>
    <xf numFmtId="0" fontId="15" fillId="2" borderId="1" xfId="0" applyFont="1" applyFill="1" applyBorder="1" applyAlignment="1">
      <alignment horizontal="left" vertical="center" wrapText="1"/>
    </xf>
    <xf numFmtId="0" fontId="13" fillId="8" borderId="1" xfId="0" applyFont="1" applyFill="1" applyBorder="1" applyAlignment="1" applyProtection="1">
      <alignment horizontal="left" vertical="center" wrapText="1"/>
      <protection locked="0"/>
    </xf>
    <xf numFmtId="0" fontId="0" fillId="7" borderId="2" xfId="0" applyFill="1" applyBorder="1" applyAlignment="1">
      <alignment horizontal="center" vertical="top" wrapText="1"/>
    </xf>
    <xf numFmtId="0" fontId="0" fillId="7" borderId="12" xfId="0" applyFill="1" applyBorder="1" applyAlignment="1">
      <alignment horizontal="center" vertical="top" wrapText="1"/>
    </xf>
    <xf numFmtId="0" fontId="0" fillId="7" borderId="3" xfId="0" applyFill="1" applyBorder="1" applyAlignment="1">
      <alignment horizontal="center" vertical="top" wrapText="1"/>
    </xf>
    <xf numFmtId="0" fontId="55" fillId="0" borderId="2" xfId="0" applyFont="1" applyBorder="1" applyAlignment="1">
      <alignment horizontal="center" vertical="top" wrapText="1"/>
    </xf>
    <xf numFmtId="0" fontId="55" fillId="0" borderId="12" xfId="0" applyFont="1" applyBorder="1" applyAlignment="1">
      <alignment horizontal="center" vertical="top" wrapText="1"/>
    </xf>
    <xf numFmtId="0" fontId="55" fillId="0" borderId="3" xfId="0" applyFont="1" applyBorder="1" applyAlignment="1">
      <alignment horizontal="center" vertical="top" wrapText="1"/>
    </xf>
    <xf numFmtId="0" fontId="26" fillId="8" borderId="1" xfId="0" applyFont="1" applyFill="1" applyBorder="1" applyAlignment="1">
      <alignment horizontal="left" vertical="center" wrapText="1"/>
    </xf>
    <xf numFmtId="0" fontId="37" fillId="8" borderId="2" xfId="0" applyFont="1" applyFill="1" applyBorder="1" applyAlignment="1">
      <alignment horizontal="center" vertical="center" wrapText="1"/>
    </xf>
    <xf numFmtId="0" fontId="37" fillId="8" borderId="12" xfId="0" applyFont="1" applyFill="1" applyBorder="1" applyAlignment="1">
      <alignment horizontal="center" vertical="center" wrapText="1"/>
    </xf>
    <xf numFmtId="0" fontId="37" fillId="3" borderId="2" xfId="0" applyFont="1" applyFill="1" applyBorder="1" applyAlignment="1">
      <alignment horizontal="center" vertical="center" wrapText="1"/>
    </xf>
    <xf numFmtId="0" fontId="37" fillId="3" borderId="12" xfId="0" applyFont="1" applyFill="1" applyBorder="1" applyAlignment="1">
      <alignment horizontal="center" vertical="center" wrapText="1"/>
    </xf>
    <xf numFmtId="0" fontId="37" fillId="3" borderId="1" xfId="0" applyFont="1" applyFill="1" applyBorder="1" applyAlignment="1">
      <alignment horizontal="center" vertical="center" wrapText="1"/>
    </xf>
    <xf numFmtId="0" fontId="37" fillId="8" borderId="1" xfId="0" applyFont="1" applyFill="1" applyBorder="1" applyAlignment="1">
      <alignment horizontal="center" vertical="center" wrapText="1"/>
    </xf>
    <xf numFmtId="0" fontId="12" fillId="8" borderId="12" xfId="0" applyFont="1" applyFill="1" applyBorder="1" applyAlignment="1">
      <alignment horizontal="left" vertical="center" wrapText="1"/>
    </xf>
    <xf numFmtId="0" fontId="29" fillId="8" borderId="2" xfId="0" applyFont="1" applyFill="1" applyBorder="1" applyAlignment="1">
      <alignment horizontal="left" vertical="center" wrapText="1"/>
    </xf>
    <xf numFmtId="0" fontId="29" fillId="8" borderId="12" xfId="0" applyFont="1" applyFill="1" applyBorder="1" applyAlignment="1">
      <alignment horizontal="left" vertical="center" wrapText="1"/>
    </xf>
    <xf numFmtId="0" fontId="29" fillId="8" borderId="3" xfId="0" applyFont="1" applyFill="1" applyBorder="1" applyAlignment="1">
      <alignment horizontal="left" vertical="center" wrapText="1"/>
    </xf>
    <xf numFmtId="0" fontId="13" fillId="8" borderId="13" xfId="0" applyFont="1" applyFill="1" applyBorder="1" applyAlignment="1">
      <alignment horizontal="left" vertical="center" wrapText="1"/>
    </xf>
    <xf numFmtId="0" fontId="34" fillId="8" borderId="2" xfId="0" applyFont="1" applyFill="1" applyBorder="1" applyAlignment="1">
      <alignment horizontal="justify" vertical="top" wrapText="1"/>
    </xf>
    <xf numFmtId="0" fontId="32" fillId="8" borderId="12" xfId="0" applyFont="1" applyFill="1" applyBorder="1" applyAlignment="1">
      <alignment horizontal="justify" vertical="top" wrapText="1"/>
    </xf>
    <xf numFmtId="0" fontId="32" fillId="8" borderId="3" xfId="0" applyFont="1" applyFill="1" applyBorder="1" applyAlignment="1">
      <alignment horizontal="justify" vertical="top" wrapText="1"/>
    </xf>
    <xf numFmtId="0" fontId="15" fillId="2" borderId="2"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25" fillId="0" borderId="10" xfId="0" applyFont="1" applyBorder="1" applyAlignment="1">
      <alignment horizontal="center"/>
    </xf>
    <xf numFmtId="0" fontId="25" fillId="0" borderId="1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5" fillId="0" borderId="8" xfId="0" applyFont="1" applyBorder="1" applyAlignment="1">
      <alignment horizontal="center"/>
    </xf>
    <xf numFmtId="0" fontId="25" fillId="0" borderId="6" xfId="0" applyFont="1" applyBorder="1" applyAlignment="1">
      <alignment horizontal="center"/>
    </xf>
    <xf numFmtId="0" fontId="25" fillId="0" borderId="7" xfId="0" applyFont="1" applyBorder="1" applyAlignment="1">
      <alignment horizontal="center"/>
    </xf>
    <xf numFmtId="0" fontId="25" fillId="0" borderId="9" xfId="0" applyFont="1" applyBorder="1" applyAlignment="1">
      <alignment horizontal="center"/>
    </xf>
    <xf numFmtId="0" fontId="25" fillId="0" borderId="2" xfId="0" applyFont="1" applyBorder="1" applyAlignment="1">
      <alignment horizontal="center"/>
    </xf>
    <xf numFmtId="0" fontId="25" fillId="0" borderId="12" xfId="0" applyFont="1" applyBorder="1" applyAlignment="1">
      <alignment horizontal="center"/>
    </xf>
    <xf numFmtId="0" fontId="25" fillId="0" borderId="3" xfId="0" applyFont="1" applyBorder="1" applyAlignment="1">
      <alignment horizontal="center"/>
    </xf>
    <xf numFmtId="0" fontId="25" fillId="3" borderId="2" xfId="0" applyFont="1" applyFill="1" applyBorder="1" applyAlignment="1">
      <alignment horizontal="center" wrapText="1"/>
    </xf>
    <xf numFmtId="0" fontId="25" fillId="3" borderId="12" xfId="0" applyFont="1" applyFill="1" applyBorder="1" applyAlignment="1">
      <alignment horizontal="center"/>
    </xf>
    <xf numFmtId="0" fontId="25" fillId="3" borderId="3" xfId="0" applyFont="1" applyFill="1" applyBorder="1" applyAlignment="1">
      <alignment horizontal="center"/>
    </xf>
    <xf numFmtId="0" fontId="22" fillId="2" borderId="1" xfId="0" applyFont="1" applyFill="1" applyBorder="1" applyAlignment="1">
      <alignment horizontal="left" vertical="center" wrapText="1"/>
    </xf>
    <xf numFmtId="0" fontId="22" fillId="0" borderId="2" xfId="0" applyFont="1" applyBorder="1" applyAlignment="1">
      <alignment horizontal="left" vertical="center" wrapText="1"/>
    </xf>
    <xf numFmtId="0" fontId="22" fillId="0" borderId="12" xfId="0" applyFont="1" applyBorder="1" applyAlignment="1">
      <alignment horizontal="left" vertical="center" wrapText="1"/>
    </xf>
    <xf numFmtId="0" fontId="22" fillId="0" borderId="3" xfId="0" applyFont="1" applyBorder="1" applyAlignment="1">
      <alignment horizontal="left" vertical="center" wrapText="1"/>
    </xf>
    <xf numFmtId="0" fontId="26" fillId="3" borderId="2" xfId="0" applyFont="1" applyFill="1" applyBorder="1" applyAlignment="1" applyProtection="1">
      <alignment horizontal="center" vertical="center" wrapText="1"/>
      <protection locked="0"/>
    </xf>
    <xf numFmtId="0" fontId="26" fillId="3" borderId="12" xfId="0" applyFont="1" applyFill="1" applyBorder="1" applyAlignment="1" applyProtection="1">
      <alignment horizontal="center" vertical="center" wrapText="1"/>
      <protection locked="0"/>
    </xf>
    <xf numFmtId="0" fontId="26" fillId="3" borderId="3" xfId="0" applyFont="1" applyFill="1" applyBorder="1" applyAlignment="1" applyProtection="1">
      <alignment horizontal="center" vertical="center" wrapText="1"/>
      <protection locked="0"/>
    </xf>
    <xf numFmtId="0" fontId="37" fillId="3" borderId="2" xfId="0" applyFont="1" applyFill="1" applyBorder="1" applyAlignment="1">
      <alignment horizontal="left" vertical="center" wrapText="1"/>
    </xf>
    <xf numFmtId="0" fontId="37" fillId="3" borderId="12" xfId="0" applyFont="1" applyFill="1" applyBorder="1" applyAlignment="1">
      <alignment horizontal="left" vertical="center" wrapText="1"/>
    </xf>
    <xf numFmtId="0" fontId="37" fillId="3" borderId="3" xfId="0" applyFont="1" applyFill="1" applyBorder="1" applyAlignment="1">
      <alignment horizontal="left" vertical="center" wrapText="1"/>
    </xf>
    <xf numFmtId="0" fontId="37" fillId="3" borderId="3" xfId="0" applyFont="1" applyFill="1" applyBorder="1" applyAlignment="1">
      <alignment horizontal="center" vertical="center" wrapText="1"/>
    </xf>
    <xf numFmtId="0" fontId="37" fillId="8" borderId="3" xfId="0" applyFont="1" applyFill="1" applyBorder="1" applyAlignment="1">
      <alignment horizontal="center" vertical="center" wrapText="1"/>
    </xf>
    <xf numFmtId="0" fontId="13" fillId="0" borderId="1" xfId="0" applyFont="1" applyBorder="1" applyAlignment="1">
      <alignment horizontal="justify" vertical="top" wrapText="1"/>
    </xf>
    <xf numFmtId="0" fontId="22" fillId="8" borderId="1" xfId="0" applyFont="1" applyFill="1" applyBorder="1" applyAlignment="1" applyProtection="1">
      <alignment horizontal="center" vertical="center" wrapText="1"/>
      <protection locked="0"/>
    </xf>
    <xf numFmtId="0" fontId="22" fillId="3" borderId="2" xfId="0" applyFont="1" applyFill="1" applyBorder="1" applyAlignment="1">
      <alignment horizontal="center" vertical="distributed" wrapText="1"/>
    </xf>
    <xf numFmtId="0" fontId="22" fillId="3" borderId="12" xfId="0" applyFont="1" applyFill="1" applyBorder="1" applyAlignment="1">
      <alignment horizontal="center" vertical="distributed" wrapText="1"/>
    </xf>
    <xf numFmtId="0" fontId="22" fillId="3" borderId="3" xfId="0" applyFont="1" applyFill="1" applyBorder="1" applyAlignment="1">
      <alignment horizontal="center" vertical="distributed" wrapText="1"/>
    </xf>
    <xf numFmtId="0" fontId="43" fillId="3" borderId="2" xfId="0" applyFont="1" applyFill="1" applyBorder="1" applyAlignment="1">
      <alignment horizontal="center" vertical="distributed" wrapText="1"/>
    </xf>
    <xf numFmtId="0" fontId="43" fillId="3" borderId="12" xfId="0" applyFont="1" applyFill="1" applyBorder="1" applyAlignment="1">
      <alignment horizontal="center" vertical="distributed" wrapText="1"/>
    </xf>
    <xf numFmtId="0" fontId="43" fillId="3" borderId="3" xfId="0" applyFont="1" applyFill="1" applyBorder="1" applyAlignment="1">
      <alignment horizontal="center" vertical="distributed" wrapText="1"/>
    </xf>
    <xf numFmtId="0" fontId="13" fillId="0" borderId="12" xfId="0" applyFont="1" applyBorder="1" applyAlignment="1">
      <alignment horizontal="center" vertical="top" wrapText="1"/>
    </xf>
    <xf numFmtId="0" fontId="13" fillId="0" borderId="3" xfId="0" applyFont="1" applyBorder="1" applyAlignment="1">
      <alignment horizontal="center" vertical="top" wrapText="1"/>
    </xf>
    <xf numFmtId="0" fontId="13" fillId="0" borderId="2" xfId="0" applyFont="1" applyBorder="1" applyAlignment="1">
      <alignment horizontal="center" vertical="top" wrapText="1"/>
    </xf>
    <xf numFmtId="0" fontId="22" fillId="0" borderId="2" xfId="0" applyFont="1" applyBorder="1" applyAlignment="1">
      <alignment horizontal="center" vertical="distributed" wrapText="1"/>
    </xf>
    <xf numFmtId="0" fontId="22" fillId="0" borderId="12" xfId="0" applyFont="1" applyBorder="1" applyAlignment="1">
      <alignment horizontal="center" vertical="distributed" wrapText="1"/>
    </xf>
    <xf numFmtId="0" fontId="22" fillId="0" borderId="3" xfId="0" applyFont="1" applyBorder="1" applyAlignment="1">
      <alignment horizontal="center" vertical="distributed" wrapText="1"/>
    </xf>
    <xf numFmtId="0" fontId="43" fillId="0" borderId="2" xfId="0" applyFont="1" applyBorder="1" applyAlignment="1">
      <alignment horizontal="center" vertical="distributed" wrapText="1"/>
    </xf>
    <xf numFmtId="0" fontId="43" fillId="0" borderId="12" xfId="0" applyFont="1" applyBorder="1" applyAlignment="1">
      <alignment horizontal="center" vertical="distributed" wrapText="1"/>
    </xf>
    <xf numFmtId="0" fontId="43" fillId="0" borderId="3" xfId="0" applyFont="1" applyBorder="1" applyAlignment="1">
      <alignment horizontal="center" vertical="distributed" wrapText="1"/>
    </xf>
    <xf numFmtId="0" fontId="22" fillId="8" borderId="2" xfId="0" applyFont="1" applyFill="1" applyBorder="1" applyAlignment="1" applyProtection="1">
      <alignment horizontal="center" vertical="center" wrapText="1"/>
      <protection locked="0"/>
    </xf>
    <xf numFmtId="0" fontId="22" fillId="8" borderId="3" xfId="0" applyFont="1" applyFill="1" applyBorder="1" applyAlignment="1" applyProtection="1">
      <alignment horizontal="center" vertical="center" wrapText="1"/>
      <protection locked="0"/>
    </xf>
    <xf numFmtId="0" fontId="12" fillId="8" borderId="1" xfId="0" applyFont="1" applyFill="1" applyBorder="1" applyAlignment="1">
      <alignment horizontal="justify" vertical="top" wrapText="1"/>
    </xf>
    <xf numFmtId="0" fontId="13" fillId="8" borderId="2" xfId="0" applyFont="1" applyFill="1" applyBorder="1" applyAlignment="1">
      <alignment horizontal="left" vertical="top" wrapText="1"/>
    </xf>
    <xf numFmtId="0" fontId="13" fillId="8" borderId="12" xfId="0" applyFont="1" applyFill="1" applyBorder="1" applyAlignment="1">
      <alignment horizontal="left" vertical="top" wrapText="1"/>
    </xf>
    <xf numFmtId="0" fontId="13" fillId="8" borderId="3" xfId="0" applyFont="1" applyFill="1" applyBorder="1" applyAlignment="1">
      <alignment horizontal="left" vertical="top" wrapText="1"/>
    </xf>
    <xf numFmtId="14" fontId="12" fillId="0" borderId="12" xfId="0" applyNumberFormat="1" applyFont="1" applyBorder="1" applyAlignment="1">
      <alignment horizontal="center" vertical="top" wrapText="1"/>
    </xf>
    <xf numFmtId="0" fontId="12" fillId="0" borderId="12" xfId="0" applyFont="1" applyBorder="1" applyAlignment="1">
      <alignment horizontal="center" vertical="top" wrapText="1"/>
    </xf>
    <xf numFmtId="0" fontId="0" fillId="7" borderId="2" xfId="0" applyFill="1" applyBorder="1" applyAlignment="1">
      <alignment horizontal="center" wrapText="1"/>
    </xf>
    <xf numFmtId="0" fontId="0" fillId="7" borderId="12" xfId="0" applyFill="1" applyBorder="1" applyAlignment="1">
      <alignment horizontal="center" wrapText="1"/>
    </xf>
    <xf numFmtId="0" fontId="0" fillId="7" borderId="3" xfId="0" applyFill="1" applyBorder="1" applyAlignment="1">
      <alignment horizontal="center" wrapText="1"/>
    </xf>
    <xf numFmtId="0" fontId="11" fillId="0" borderId="5" xfId="0" applyFont="1" applyBorder="1" applyAlignment="1">
      <alignment horizontal="center"/>
    </xf>
    <xf numFmtId="0" fontId="11" fillId="8" borderId="2" xfId="0" applyFont="1" applyFill="1" applyBorder="1" applyAlignment="1">
      <alignment horizontal="left" vertical="center" wrapText="1"/>
    </xf>
    <xf numFmtId="0" fontId="11" fillId="8" borderId="12" xfId="0" applyFont="1" applyFill="1" applyBorder="1" applyAlignment="1">
      <alignment horizontal="left" vertical="center" wrapText="1"/>
    </xf>
    <xf numFmtId="0" fontId="11" fillId="8" borderId="3" xfId="0" applyFont="1" applyFill="1" applyBorder="1" applyAlignment="1">
      <alignment horizontal="left" vertical="center" wrapText="1"/>
    </xf>
    <xf numFmtId="166" fontId="11" fillId="8" borderId="2" xfId="0" applyNumberFormat="1" applyFont="1" applyFill="1" applyBorder="1" applyAlignment="1">
      <alignment horizontal="left" vertical="center" wrapText="1"/>
    </xf>
    <xf numFmtId="166" fontId="11" fillId="8" borderId="12" xfId="0" applyNumberFormat="1" applyFont="1" applyFill="1" applyBorder="1" applyAlignment="1">
      <alignment horizontal="left" vertical="center" wrapText="1"/>
    </xf>
    <xf numFmtId="166" fontId="11" fillId="8" borderId="3" xfId="0" applyNumberFormat="1" applyFont="1" applyFill="1" applyBorder="1" applyAlignment="1">
      <alignment horizontal="left" vertical="center" wrapText="1"/>
    </xf>
    <xf numFmtId="0" fontId="0" fillId="3" borderId="5" xfId="0" applyFill="1" applyBorder="1" applyAlignment="1">
      <alignment horizontal="left" vertical="center" wrapText="1"/>
    </xf>
    <xf numFmtId="0" fontId="0" fillId="8" borderId="4" xfId="0" applyFill="1" applyBorder="1" applyAlignment="1">
      <alignment horizontal="center" vertical="center" wrapText="1"/>
    </xf>
    <xf numFmtId="0" fontId="0" fillId="8" borderId="8" xfId="0" applyFill="1" applyBorder="1" applyAlignment="1">
      <alignment horizontal="center" vertical="center" wrapText="1"/>
    </xf>
    <xf numFmtId="0" fontId="0" fillId="8" borderId="19" xfId="0" applyFill="1" applyBorder="1" applyAlignment="1">
      <alignment horizontal="center" vertical="center" wrapText="1"/>
    </xf>
    <xf numFmtId="0" fontId="0" fillId="8" borderId="17" xfId="0" applyFill="1" applyBorder="1" applyAlignment="1">
      <alignment horizontal="center" vertical="center" wrapText="1"/>
    </xf>
    <xf numFmtId="0" fontId="0" fillId="8" borderId="6" xfId="0" applyFill="1" applyBorder="1" applyAlignment="1">
      <alignment horizontal="center" vertical="center" wrapText="1"/>
    </xf>
    <xf numFmtId="0" fontId="0" fillId="8" borderId="9" xfId="0" applyFill="1" applyBorder="1" applyAlignment="1">
      <alignment horizontal="center" vertical="center" wrapText="1"/>
    </xf>
    <xf numFmtId="0" fontId="0" fillId="8" borderId="10" xfId="0" applyFill="1" applyBorder="1" applyAlignment="1">
      <alignment horizontal="center" vertical="center" wrapText="1"/>
    </xf>
    <xf numFmtId="0" fontId="0" fillId="8" borderId="11" xfId="0" applyFill="1" applyBorder="1" applyAlignment="1">
      <alignment horizontal="center" vertical="center" wrapText="1"/>
    </xf>
    <xf numFmtId="0" fontId="0" fillId="8" borderId="13" xfId="0" applyFill="1" applyBorder="1" applyAlignment="1">
      <alignment horizontal="center" vertical="center" wrapText="1"/>
    </xf>
    <xf numFmtId="166" fontId="0" fillId="3" borderId="10" xfId="0" applyNumberFormat="1" applyFill="1" applyBorder="1" applyAlignment="1">
      <alignment horizontal="center" vertical="center" wrapText="1"/>
    </xf>
    <xf numFmtId="166" fontId="0" fillId="3" borderId="11" xfId="0" applyNumberFormat="1" applyFill="1" applyBorder="1" applyAlignment="1">
      <alignment horizontal="center" vertical="center" wrapText="1"/>
    </xf>
    <xf numFmtId="166" fontId="0" fillId="3" borderId="13" xfId="0" applyNumberFormat="1" applyFill="1" applyBorder="1" applyAlignment="1">
      <alignment horizontal="center" vertical="center" wrapText="1"/>
    </xf>
    <xf numFmtId="0" fontId="50" fillId="10" borderId="7" xfId="0" applyFont="1" applyFill="1" applyBorder="1" applyAlignment="1">
      <alignment horizontal="center"/>
    </xf>
    <xf numFmtId="0" fontId="48" fillId="8" borderId="2" xfId="0" applyFont="1" applyFill="1" applyBorder="1" applyAlignment="1">
      <alignment horizontal="center" vertical="center" wrapText="1"/>
    </xf>
    <xf numFmtId="0" fontId="48" fillId="8" borderId="3"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8" fillId="0" borderId="2" xfId="0" applyFont="1" applyBorder="1" applyAlignment="1">
      <alignment vertical="center" wrapText="1"/>
    </xf>
    <xf numFmtId="0" fontId="18" fillId="0" borderId="12" xfId="0" applyFont="1" applyBorder="1" applyAlignment="1">
      <alignment vertical="center" wrapText="1"/>
    </xf>
    <xf numFmtId="0" fontId="18" fillId="0" borderId="3" xfId="0" applyFont="1" applyBorder="1" applyAlignment="1">
      <alignment vertical="center" wrapText="1"/>
    </xf>
    <xf numFmtId="0" fontId="18" fillId="4" borderId="2" xfId="0" applyFont="1" applyFill="1" applyBorder="1" applyAlignment="1">
      <alignment horizontal="left" vertical="top" wrapText="1"/>
    </xf>
    <xf numFmtId="0" fontId="18" fillId="4" borderId="12" xfId="0" applyFont="1" applyFill="1" applyBorder="1" applyAlignment="1">
      <alignment horizontal="left" vertical="top" wrapText="1"/>
    </xf>
    <xf numFmtId="0" fontId="18" fillId="4" borderId="3" xfId="0" applyFont="1" applyFill="1" applyBorder="1" applyAlignment="1">
      <alignment horizontal="left" vertical="top" wrapText="1"/>
    </xf>
    <xf numFmtId="0" fontId="1" fillId="0" borderId="1" xfId="0" applyFont="1" applyBorder="1" applyAlignment="1">
      <alignment horizontal="center"/>
    </xf>
    <xf numFmtId="14" fontId="0" fillId="0" borderId="2" xfId="0" applyNumberFormat="1" applyBorder="1" applyAlignment="1">
      <alignment horizontal="center"/>
    </xf>
    <xf numFmtId="0" fontId="0" fillId="0" borderId="12" xfId="0" applyBorder="1" applyAlignment="1">
      <alignment horizontal="center"/>
    </xf>
    <xf numFmtId="0" fontId="0" fillId="0" borderId="3" xfId="0" applyBorder="1" applyAlignment="1">
      <alignment horizontal="center"/>
    </xf>
    <xf numFmtId="0" fontId="18" fillId="4" borderId="10" xfId="0" applyFont="1" applyFill="1" applyBorder="1" applyAlignment="1">
      <alignment horizontal="center" vertical="top" wrapText="1"/>
    </xf>
    <xf numFmtId="0" fontId="18" fillId="4" borderId="13" xfId="0" applyFont="1" applyFill="1" applyBorder="1" applyAlignment="1">
      <alignment horizontal="center" vertical="top" wrapText="1"/>
    </xf>
    <xf numFmtId="14" fontId="42" fillId="8" borderId="2" xfId="0" applyNumberFormat="1" applyFont="1" applyFill="1" applyBorder="1" applyAlignment="1" applyProtection="1">
      <alignment horizontal="left" vertical="center" wrapText="1"/>
      <protection locked="0"/>
    </xf>
    <xf numFmtId="14" fontId="42" fillId="8" borderId="12" xfId="0" applyNumberFormat="1" applyFont="1" applyFill="1" applyBorder="1" applyAlignment="1" applyProtection="1">
      <alignment horizontal="left" vertical="center" wrapText="1"/>
      <protection locked="0"/>
    </xf>
    <xf numFmtId="14" fontId="42" fillId="8" borderId="3" xfId="0" applyNumberFormat="1" applyFont="1" applyFill="1" applyBorder="1" applyAlignment="1" applyProtection="1">
      <alignment horizontal="left" vertical="center" wrapText="1"/>
      <protection locked="0"/>
    </xf>
    <xf numFmtId="0" fontId="17" fillId="4" borderId="2" xfId="0" applyFont="1" applyFill="1" applyBorder="1" applyAlignment="1">
      <alignment horizontal="left" vertical="center" wrapText="1"/>
    </xf>
    <xf numFmtId="0" fontId="17" fillId="4" borderId="12" xfId="0" applyFont="1" applyFill="1" applyBorder="1" applyAlignment="1">
      <alignment horizontal="left" vertical="center" wrapText="1"/>
    </xf>
    <xf numFmtId="0" fontId="17" fillId="4" borderId="3" xfId="0" applyFont="1" applyFill="1" applyBorder="1" applyAlignment="1">
      <alignment horizontal="left" vertical="center" wrapText="1"/>
    </xf>
    <xf numFmtId="0" fontId="18" fillId="4" borderId="1" xfId="0" applyFont="1" applyFill="1" applyBorder="1" applyAlignment="1">
      <alignment horizontal="center" vertical="center" wrapText="1"/>
    </xf>
    <xf numFmtId="166" fontId="0" fillId="0" borderId="14" xfId="0" applyNumberFormat="1" applyBorder="1" applyAlignment="1">
      <alignment horizontal="center"/>
    </xf>
    <xf numFmtId="166" fontId="0" fillId="0" borderId="15" xfId="0" applyNumberFormat="1" applyBorder="1" applyAlignment="1">
      <alignment horizontal="center"/>
    </xf>
    <xf numFmtId="166" fontId="0" fillId="0" borderId="16" xfId="0" applyNumberForma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38" fillId="0" borderId="0" xfId="0" applyFont="1" applyAlignment="1" applyProtection="1">
      <alignment horizontal="center" vertical="center"/>
      <protection hidden="1"/>
    </xf>
    <xf numFmtId="0" fontId="0" fillId="0" borderId="2" xfId="0" applyBorder="1" applyAlignment="1">
      <alignment horizontal="center" vertical="top" wrapText="1"/>
    </xf>
    <xf numFmtId="0" fontId="0" fillId="0" borderId="12"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wrapText="1"/>
    </xf>
    <xf numFmtId="0" fontId="0" fillId="0" borderId="12" xfId="0" applyBorder="1" applyAlignment="1">
      <alignment horizontal="center" wrapText="1"/>
    </xf>
    <xf numFmtId="0" fontId="0" fillId="0" borderId="3" xfId="0" applyBorder="1" applyAlignment="1">
      <alignment horizontal="center" wrapText="1"/>
    </xf>
    <xf numFmtId="0" fontId="2" fillId="0" borderId="2" xfId="0" applyFont="1" applyBorder="1" applyAlignment="1">
      <alignment horizontal="center" wrapText="1"/>
    </xf>
    <xf numFmtId="0" fontId="4" fillId="0" borderId="12" xfId="0" applyFont="1" applyBorder="1" applyAlignment="1">
      <alignment horizontal="center" wrapText="1"/>
    </xf>
    <xf numFmtId="0" fontId="4" fillId="0" borderId="3" xfId="0" applyFont="1" applyBorder="1" applyAlignment="1">
      <alignment horizontal="center"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4" fillId="0" borderId="2" xfId="0" applyFont="1" applyBorder="1" applyAlignment="1">
      <alignment horizontal="center" wrapText="1"/>
    </xf>
    <xf numFmtId="0" fontId="38" fillId="0" borderId="0" xfId="0" applyFont="1" applyAlignment="1" applyProtection="1">
      <alignment horizontal="left" vertical="center"/>
      <protection hidden="1"/>
    </xf>
    <xf numFmtId="165" fontId="38" fillId="0" borderId="0" xfId="0" applyNumberFormat="1" applyFont="1" applyAlignment="1" applyProtection="1">
      <alignment horizontal="left" vertical="center"/>
      <protection hidden="1"/>
    </xf>
    <xf numFmtId="0" fontId="41" fillId="0" borderId="0" xfId="0" applyFont="1" applyAlignment="1" applyProtection="1">
      <alignment horizontal="justify" vertical="top"/>
      <protection hidden="1"/>
    </xf>
    <xf numFmtId="0" fontId="40" fillId="0" borderId="0" xfId="0" applyFont="1" applyAlignment="1" applyProtection="1">
      <alignment horizontal="center" vertical="center"/>
      <protection hidden="1"/>
    </xf>
    <xf numFmtId="0" fontId="56" fillId="0" borderId="0" xfId="0" applyFont="1" applyAlignment="1" applyProtection="1">
      <alignment horizontal="center" vertical="top"/>
      <protection hidden="1"/>
    </xf>
    <xf numFmtId="0" fontId="41" fillId="0" borderId="0" xfId="0" applyFont="1" applyAlignment="1" applyProtection="1">
      <alignment horizontal="left" vertical="center"/>
      <protection hidden="1"/>
    </xf>
    <xf numFmtId="0" fontId="39" fillId="0" borderId="0" xfId="0" applyFont="1" applyAlignment="1" applyProtection="1">
      <alignment horizontal="left" vertical="top" wrapText="1"/>
      <protection hidden="1"/>
    </xf>
    <xf numFmtId="0" fontId="38" fillId="0" borderId="0" xfId="0" applyFont="1" applyAlignment="1" applyProtection="1">
      <alignment horizontal="justify" vertical="top"/>
      <protection hidden="1"/>
    </xf>
    <xf numFmtId="0" fontId="39" fillId="0" borderId="0" xfId="0" applyFont="1" applyAlignment="1" applyProtection="1">
      <alignment horizontal="left" vertical="center"/>
      <protection hidden="1"/>
    </xf>
    <xf numFmtId="0" fontId="0" fillId="3" borderId="2" xfId="0" applyFill="1" applyBorder="1" applyAlignment="1">
      <alignment horizontal="center" wrapText="1"/>
    </xf>
    <xf numFmtId="0" fontId="0" fillId="3" borderId="12" xfId="0" applyFill="1" applyBorder="1" applyAlignment="1">
      <alignment horizontal="center" wrapText="1"/>
    </xf>
    <xf numFmtId="0" fontId="0" fillId="3" borderId="3" xfId="0" applyFill="1" applyBorder="1" applyAlignment="1">
      <alignment horizontal="center" wrapText="1"/>
    </xf>
    <xf numFmtId="0" fontId="11" fillId="0" borderId="10" xfId="0" applyFont="1" applyBorder="1" applyAlignment="1">
      <alignment horizontal="center"/>
    </xf>
    <xf numFmtId="0" fontId="11" fillId="0" borderId="10" xfId="0" applyFont="1" applyBorder="1" applyAlignment="1">
      <alignment horizontal="center" wrapText="1"/>
    </xf>
    <xf numFmtId="0" fontId="11" fillId="0" borderId="2" xfId="0" applyFont="1" applyBorder="1" applyAlignment="1">
      <alignment horizontal="left" vertical="center" wrapText="1"/>
    </xf>
    <xf numFmtId="0" fontId="11" fillId="0" borderId="12" xfId="0" applyFont="1" applyBorder="1" applyAlignment="1">
      <alignment horizontal="left" vertical="center" wrapText="1"/>
    </xf>
    <xf numFmtId="0" fontId="11" fillId="0" borderId="3" xfId="0" applyFont="1" applyBorder="1" applyAlignment="1">
      <alignment horizontal="left" vertical="center" wrapText="1"/>
    </xf>
    <xf numFmtId="0" fontId="0" fillId="0" borderId="3" xfId="0" applyBorder="1" applyAlignment="1">
      <alignment horizontal="center" vertical="center" wrapText="1"/>
    </xf>
    <xf numFmtId="0" fontId="11" fillId="0" borderId="1" xfId="0" applyFont="1" applyBorder="1" applyAlignment="1">
      <alignment horizontal="left"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8"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17"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 xfId="0" applyBorder="1" applyAlignment="1">
      <alignment horizontal="left" vertical="top" wrapText="1"/>
    </xf>
    <xf numFmtId="0" fontId="11" fillId="10" borderId="4" xfId="0" applyFont="1" applyFill="1" applyBorder="1" applyAlignment="1">
      <alignment horizontal="left" vertical="center" wrapText="1"/>
    </xf>
    <xf numFmtId="0" fontId="11" fillId="10" borderId="5" xfId="0" applyFont="1" applyFill="1" applyBorder="1" applyAlignment="1">
      <alignment horizontal="left" vertical="center" wrapText="1"/>
    </xf>
    <xf numFmtId="0" fontId="11" fillId="10" borderId="8" xfId="0" applyFont="1" applyFill="1" applyBorder="1" applyAlignment="1">
      <alignment horizontal="left" vertical="center" wrapText="1"/>
    </xf>
    <xf numFmtId="0" fontId="11" fillId="10" borderId="6" xfId="0" applyFont="1" applyFill="1" applyBorder="1" applyAlignment="1">
      <alignment horizontal="left" vertical="center" wrapText="1"/>
    </xf>
    <xf numFmtId="0" fontId="11" fillId="10" borderId="7" xfId="0" applyFont="1" applyFill="1" applyBorder="1" applyAlignment="1">
      <alignment horizontal="left" vertical="center" wrapText="1"/>
    </xf>
    <xf numFmtId="0" fontId="11" fillId="10" borderId="9" xfId="0" applyFont="1" applyFill="1" applyBorder="1" applyAlignment="1">
      <alignment horizontal="left" vertical="center" wrapText="1"/>
    </xf>
    <xf numFmtId="0" fontId="11" fillId="0" borderId="2" xfId="0" applyFont="1" applyBorder="1" applyAlignment="1">
      <alignment vertical="center" wrapText="1"/>
    </xf>
    <xf numFmtId="0" fontId="11" fillId="0" borderId="12" xfId="0" applyFont="1" applyBorder="1" applyAlignment="1">
      <alignment vertical="center" wrapText="1"/>
    </xf>
    <xf numFmtId="0" fontId="11" fillId="0" borderId="3" xfId="0" applyFont="1" applyBorder="1" applyAlignment="1">
      <alignment vertical="center" wrapText="1"/>
    </xf>
    <xf numFmtId="0" fontId="26" fillId="10" borderId="2" xfId="0" applyFont="1" applyFill="1" applyBorder="1" applyAlignment="1">
      <alignment horizontal="center" vertical="center" wrapText="1"/>
    </xf>
    <xf numFmtId="0" fontId="26" fillId="10" borderId="12" xfId="0" applyFont="1" applyFill="1" applyBorder="1" applyAlignment="1">
      <alignment horizontal="center" vertical="center" wrapText="1"/>
    </xf>
    <xf numFmtId="0" fontId="26" fillId="10" borderId="3" xfId="0" applyFont="1" applyFill="1" applyBorder="1" applyAlignment="1">
      <alignment horizontal="center" vertical="center" wrapText="1"/>
    </xf>
    <xf numFmtId="0" fontId="11" fillId="14" borderId="4" xfId="0" applyFont="1" applyFill="1" applyBorder="1" applyAlignment="1">
      <alignment horizontal="left" vertical="center" wrapText="1"/>
    </xf>
    <xf numFmtId="0" fontId="11" fillId="14" borderId="5" xfId="0" applyFont="1" applyFill="1" applyBorder="1" applyAlignment="1">
      <alignment horizontal="left" vertical="center" wrapText="1"/>
    </xf>
    <xf numFmtId="0" fontId="11" fillId="14" borderId="8" xfId="0" applyFont="1" applyFill="1" applyBorder="1" applyAlignment="1">
      <alignment horizontal="left" vertical="center" wrapText="1"/>
    </xf>
    <xf numFmtId="0" fontId="11" fillId="14" borderId="6" xfId="0" applyFont="1" applyFill="1" applyBorder="1" applyAlignment="1">
      <alignment horizontal="left" vertical="center" wrapText="1"/>
    </xf>
    <xf numFmtId="0" fontId="11" fillId="14" borderId="7" xfId="0" applyFont="1" applyFill="1" applyBorder="1" applyAlignment="1">
      <alignment horizontal="left" vertical="center" wrapText="1"/>
    </xf>
    <xf numFmtId="0" fontId="11" fillId="14" borderId="9" xfId="0" applyFont="1" applyFill="1" applyBorder="1" applyAlignment="1">
      <alignment horizontal="left" vertical="center" wrapText="1"/>
    </xf>
    <xf numFmtId="0" fontId="11" fillId="0" borderId="4" xfId="0" applyFont="1" applyBorder="1" applyAlignment="1">
      <alignment vertical="center" wrapText="1"/>
    </xf>
    <xf numFmtId="0" fontId="11" fillId="0" borderId="5" xfId="0" applyFont="1" applyBorder="1" applyAlignment="1">
      <alignment vertical="center" wrapText="1"/>
    </xf>
    <xf numFmtId="0" fontId="11" fillId="0" borderId="8" xfId="0" applyFont="1" applyBorder="1" applyAlignment="1">
      <alignment vertical="center" wrapText="1"/>
    </xf>
    <xf numFmtId="0" fontId="11" fillId="0" borderId="19" xfId="0" applyFont="1" applyBorder="1" applyAlignment="1">
      <alignment vertical="center" wrapText="1"/>
    </xf>
    <xf numFmtId="0" fontId="11" fillId="0" borderId="0" xfId="0" applyFont="1" applyAlignment="1">
      <alignment vertical="center" wrapText="1"/>
    </xf>
    <xf numFmtId="0" fontId="11" fillId="0" borderId="17" xfId="0" applyFont="1" applyBorder="1" applyAlignment="1">
      <alignment vertical="center" wrapText="1"/>
    </xf>
    <xf numFmtId="0" fontId="11" fillId="0" borderId="6" xfId="0" applyFont="1" applyBorder="1" applyAlignment="1">
      <alignment vertical="center" wrapText="1"/>
    </xf>
    <xf numFmtId="0" fontId="11" fillId="0" borderId="7" xfId="0" applyFont="1" applyBorder="1" applyAlignment="1">
      <alignment vertical="center" wrapText="1"/>
    </xf>
    <xf numFmtId="0" fontId="11" fillId="0" borderId="9" xfId="0" applyFont="1" applyBorder="1" applyAlignment="1">
      <alignment vertical="center" wrapText="1"/>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14" fontId="11" fillId="0" borderId="2" xfId="0" applyNumberFormat="1" applyFont="1" applyBorder="1" applyAlignment="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9" xfId="0" applyFont="1" applyBorder="1" applyAlignment="1">
      <alignment horizontal="center" vertical="center" wrapText="1"/>
    </xf>
    <xf numFmtId="0" fontId="11" fillId="14" borderId="2" xfId="0" applyFont="1" applyFill="1" applyBorder="1" applyAlignment="1">
      <alignment horizontal="left" wrapText="1"/>
    </xf>
    <xf numFmtId="0" fontId="11" fillId="14" borderId="12" xfId="0" applyFont="1" applyFill="1" applyBorder="1" applyAlignment="1">
      <alignment horizontal="left" wrapText="1"/>
    </xf>
    <xf numFmtId="0" fontId="11" fillId="14" borderId="3" xfId="0" applyFont="1" applyFill="1" applyBorder="1" applyAlignment="1">
      <alignment horizontal="left" wrapText="1"/>
    </xf>
    <xf numFmtId="0" fontId="11" fillId="13" borderId="1" xfId="0" applyFont="1" applyFill="1" applyBorder="1" applyAlignment="1">
      <alignment horizontal="center" wrapText="1"/>
    </xf>
    <xf numFmtId="0" fontId="0" fillId="0" borderId="1" xfId="0"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xf>
    <xf numFmtId="0" fontId="11" fillId="0" borderId="12" xfId="0" applyFont="1" applyBorder="1" applyAlignment="1">
      <alignment horizontal="center"/>
    </xf>
    <xf numFmtId="0" fontId="11" fillId="0" borderId="3" xfId="0" applyFont="1" applyBorder="1" applyAlignment="1">
      <alignment horizontal="center"/>
    </xf>
    <xf numFmtId="0" fontId="11" fillId="0" borderId="2" xfId="0" applyFont="1" applyBorder="1" applyAlignment="1">
      <alignment horizontal="center" vertical="center"/>
    </xf>
    <xf numFmtId="0" fontId="11" fillId="0" borderId="12" xfId="0" applyFont="1" applyBorder="1" applyAlignment="1">
      <alignment horizontal="center" vertical="center"/>
    </xf>
    <xf numFmtId="0" fontId="11" fillId="0" borderId="3" xfId="0" applyFont="1" applyBorder="1" applyAlignment="1">
      <alignment horizontal="center" vertical="center"/>
    </xf>
    <xf numFmtId="0" fontId="11" fillId="10" borderId="2" xfId="0" applyFont="1" applyFill="1" applyBorder="1" applyAlignment="1">
      <alignment horizontal="left" wrapText="1"/>
    </xf>
    <xf numFmtId="0" fontId="11" fillId="10" borderId="12" xfId="0" applyFont="1" applyFill="1" applyBorder="1" applyAlignment="1">
      <alignment horizontal="left" wrapText="1"/>
    </xf>
    <xf numFmtId="0" fontId="11" fillId="10" borderId="3" xfId="0" applyFont="1" applyFill="1" applyBorder="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14" fontId="0" fillId="0" borderId="2" xfId="0" applyNumberFormat="1" applyBorder="1" applyAlignment="1">
      <alignment horizontal="left" vertical="center" wrapText="1"/>
    </xf>
    <xf numFmtId="0" fontId="0" fillId="0" borderId="1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19" xfId="0" applyBorder="1" applyAlignment="1">
      <alignment horizontal="left" vertical="center" wrapText="1"/>
    </xf>
    <xf numFmtId="0" fontId="0" fillId="0" borderId="0" xfId="0" applyAlignment="1">
      <alignment horizontal="left" vertical="center" wrapText="1"/>
    </xf>
    <xf numFmtId="0" fontId="0" fillId="0" borderId="17"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9" xfId="0" applyBorder="1" applyAlignment="1">
      <alignment horizontal="left" vertical="center" wrapText="1"/>
    </xf>
    <xf numFmtId="0" fontId="0" fillId="0" borderId="1" xfId="0" applyBorder="1" applyAlignment="1">
      <alignment horizontal="left" vertical="center" wrapText="1"/>
    </xf>
    <xf numFmtId="14" fontId="0" fillId="0" borderId="2" xfId="0" applyNumberFormat="1" applyBorder="1" applyAlignment="1" applyProtection="1">
      <alignment horizontal="left" vertical="center" wrapText="1"/>
      <protection locked="0"/>
    </xf>
    <xf numFmtId="14" fontId="0" fillId="0" borderId="12" xfId="0" applyNumberFormat="1" applyBorder="1" applyAlignment="1" applyProtection="1">
      <alignment horizontal="left" vertical="center" wrapText="1"/>
      <protection locked="0"/>
    </xf>
    <xf numFmtId="14" fontId="0" fillId="0" borderId="3" xfId="0" applyNumberFormat="1" applyBorder="1" applyAlignment="1" applyProtection="1">
      <alignment horizontal="left" vertical="center" wrapText="1"/>
      <protection locked="0"/>
    </xf>
    <xf numFmtId="14" fontId="0" fillId="0" borderId="12" xfId="0" applyNumberFormat="1" applyBorder="1" applyAlignment="1">
      <alignment horizontal="left" vertical="center" wrapText="1"/>
    </xf>
    <xf numFmtId="14" fontId="0" fillId="0" borderId="3" xfId="0" applyNumberFormat="1" applyBorder="1" applyAlignment="1">
      <alignment horizontal="left" vertical="center" wrapText="1"/>
    </xf>
    <xf numFmtId="14" fontId="0" fillId="0" borderId="1" xfId="0" applyNumberFormat="1" applyBorder="1" applyAlignment="1">
      <alignment horizontal="left" vertical="center" wrapText="1"/>
    </xf>
    <xf numFmtId="0" fontId="36" fillId="0" borderId="1" xfId="2" applyBorder="1" applyAlignment="1">
      <alignment horizontal="left" vertical="center" wrapText="1"/>
    </xf>
    <xf numFmtId="0" fontId="0" fillId="0" borderId="12" xfId="0" applyBorder="1" applyAlignment="1">
      <alignment horizontal="left" vertical="center"/>
    </xf>
    <xf numFmtId="0" fontId="0" fillId="0" borderId="3" xfId="0" applyBorder="1" applyAlignment="1">
      <alignment horizontal="left" vertical="center"/>
    </xf>
  </cellXfs>
  <cellStyles count="3">
    <cellStyle name="Hyperlink" xfId="2" builtinId="8"/>
    <cellStyle name="Normal" xfId="0" builtinId="0"/>
    <cellStyle name="Normal 2" xfId="1"/>
  </cellStyles>
  <dxfs count="0"/>
  <tableStyles count="0" defaultTableStyle="TableStyleMedium2" defaultPivotStyle="PivotStyleLight16"/>
  <colors>
    <mruColors>
      <color rgb="FFFF48C6"/>
      <color rgb="FF001643"/>
      <color rgb="FFFF704D"/>
      <color rgb="FF460A1B"/>
      <color rgb="FF9615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checked="Checked"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checked="Checked"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checked="Checked" lockText="1" noThreeD="1"/>
</file>

<file path=xl/ctrlProps/ctrlProp136.xml><?xml version="1.0" encoding="utf-8"?>
<formControlPr xmlns="http://schemas.microsoft.com/office/spreadsheetml/2009/9/main" objectType="CheckBox" checked="Checked"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checked="Checked" lockText="1" noThreeD="1"/>
</file>

<file path=xl/ctrlProps/ctrlProp139.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checked="Checked" lockText="1" noThreeD="1"/>
</file>

<file path=xl/ctrlProps/ctrlProp144.xml><?xml version="1.0" encoding="utf-8"?>
<formControlPr xmlns="http://schemas.microsoft.com/office/spreadsheetml/2009/9/main" objectType="CheckBox" checked="Checked" lockText="1" noThreeD="1"/>
</file>

<file path=xl/ctrlProps/ctrlProp145.xml><?xml version="1.0" encoding="utf-8"?>
<formControlPr xmlns="http://schemas.microsoft.com/office/spreadsheetml/2009/9/main" objectType="CheckBox" checked="Checked"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checked="Checked" lockText="1" noThreeD="1"/>
</file>

<file path=xl/ctrlProps/ctrlProp148.xml><?xml version="1.0" encoding="utf-8"?>
<formControlPr xmlns="http://schemas.microsoft.com/office/spreadsheetml/2009/9/main" objectType="CheckBox" checked="Checked"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checked="Checked" lockText="1" noThreeD="1"/>
</file>

<file path=xl/ctrlProps/ctrlProp153.xml><?xml version="1.0" encoding="utf-8"?>
<formControlPr xmlns="http://schemas.microsoft.com/office/spreadsheetml/2009/9/main" objectType="CheckBox" checked="Checked" lockText="1" noThreeD="1"/>
</file>

<file path=xl/ctrlProps/ctrlProp154.xml><?xml version="1.0" encoding="utf-8"?>
<formControlPr xmlns="http://schemas.microsoft.com/office/spreadsheetml/2009/9/main" objectType="CheckBox" checked="Checked"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checked="Checked" lockText="1" noThreeD="1"/>
</file>

<file path=xl/ctrlProps/ctrlProp157.xml><?xml version="1.0" encoding="utf-8"?>
<formControlPr xmlns="http://schemas.microsoft.com/office/spreadsheetml/2009/9/main" objectType="CheckBox" checked="Checked"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60.xml><?xml version="1.0" encoding="utf-8"?>
<formControlPr xmlns="http://schemas.microsoft.com/office/spreadsheetml/2009/9/main" objectType="CheckBox" checked="Checked"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checked="Checked"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checked="Checked"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checked="Checked" lockText="1" noThreeD="1"/>
</file>

<file path=xl/ctrlProps/ctrlProp16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70.xml><?xml version="1.0" encoding="utf-8"?>
<formControlPr xmlns="http://schemas.microsoft.com/office/spreadsheetml/2009/9/main" objectType="CheckBox" checked="Checked" lockText="1" noThreeD="1"/>
</file>

<file path=xl/ctrlProps/ctrlProp171.xml><?xml version="1.0" encoding="utf-8"?>
<formControlPr xmlns="http://schemas.microsoft.com/office/spreadsheetml/2009/9/main" objectType="CheckBox" checked="Checked"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checked="Checked"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checked="Checked" lockText="1" noThreeD="1"/>
</file>

<file path=xl/ctrlProps/ctrlProp177.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checked="Checked" lockText="1" noThreeD="1"/>
</file>

<file path=xl/ctrlProps/ctrlProp179.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80.xml><?xml version="1.0" encoding="utf-8"?>
<formControlPr xmlns="http://schemas.microsoft.com/office/spreadsheetml/2009/9/main" objectType="CheckBox" checked="Checked" lockText="1" noThreeD="1"/>
</file>

<file path=xl/ctrlProps/ctrlProp181.xml><?xml version="1.0" encoding="utf-8"?>
<formControlPr xmlns="http://schemas.microsoft.com/office/spreadsheetml/2009/9/main" objectType="CheckBox" checked="Checked"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checked="Checked" lockText="1" noThreeD="1"/>
</file>

<file path=xl/ctrlProps/ctrlProp184.xml><?xml version="1.0" encoding="utf-8"?>
<formControlPr xmlns="http://schemas.microsoft.com/office/spreadsheetml/2009/9/main" objectType="CheckBox" checked="Checked"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checked="Checked" lockText="1" noThreeD="1"/>
</file>

<file path=xl/ctrlProps/ctrlProp187.xml><?xml version="1.0" encoding="utf-8"?>
<formControlPr xmlns="http://schemas.microsoft.com/office/spreadsheetml/2009/9/main" objectType="CheckBox" checked="Checked" lockText="1" noThreeD="1"/>
</file>

<file path=xl/ctrlProps/ctrlProp188.xml><?xml version="1.0" encoding="utf-8"?>
<formControlPr xmlns="http://schemas.microsoft.com/office/spreadsheetml/2009/9/main" objectType="CheckBox" checked="Checked" lockText="1" noThreeD="1"/>
</file>

<file path=xl/ctrlProps/ctrlProp189.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190.xml><?xml version="1.0" encoding="utf-8"?>
<formControlPr xmlns="http://schemas.microsoft.com/office/spreadsheetml/2009/9/main" objectType="CheckBox" checked="Checked" lockText="1" noThreeD="1"/>
</file>

<file path=xl/ctrlProps/ctrlProp191.xml><?xml version="1.0" encoding="utf-8"?>
<formControlPr xmlns="http://schemas.microsoft.com/office/spreadsheetml/2009/9/main" objectType="CheckBox" checked="Checked" lockText="1" noThreeD="1"/>
</file>

<file path=xl/ctrlProps/ctrlProp192.xml><?xml version="1.0" encoding="utf-8"?>
<formControlPr xmlns="http://schemas.microsoft.com/office/spreadsheetml/2009/9/main" objectType="CheckBox" checked="Checked"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checked="Checked" lockText="1" noThreeD="1"/>
</file>

<file path=xl/ctrlProps/ctrlProp195.xml><?xml version="1.0" encoding="utf-8"?>
<formControlPr xmlns="http://schemas.microsoft.com/office/spreadsheetml/2009/9/main" objectType="CheckBox" checked="Checked" lockText="1" noThreeD="1"/>
</file>

<file path=xl/ctrlProps/ctrlProp196.xml><?xml version="1.0" encoding="utf-8"?>
<formControlPr xmlns="http://schemas.microsoft.com/office/spreadsheetml/2009/9/main" objectType="CheckBox" checked="Checked" lockText="1" noThreeD="1"/>
</file>

<file path=xl/ctrlProps/ctrlProp197.xml><?xml version="1.0" encoding="utf-8"?>
<formControlPr xmlns="http://schemas.microsoft.com/office/spreadsheetml/2009/9/main" objectType="CheckBox" checked="Checked" lockText="1" noThreeD="1"/>
</file>

<file path=xl/ctrlProps/ctrlProp198.xml><?xml version="1.0" encoding="utf-8"?>
<formControlPr xmlns="http://schemas.microsoft.com/office/spreadsheetml/2009/9/main" objectType="CheckBox" checked="Checked" lockText="1" noThreeD="1"/>
</file>

<file path=xl/ctrlProps/ctrlProp19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00.xml><?xml version="1.0" encoding="utf-8"?>
<formControlPr xmlns="http://schemas.microsoft.com/office/spreadsheetml/2009/9/main" objectType="CheckBox" checked="Checked" lockText="1" noThreeD="1"/>
</file>

<file path=xl/ctrlProps/ctrlProp201.xml><?xml version="1.0" encoding="utf-8"?>
<formControlPr xmlns="http://schemas.microsoft.com/office/spreadsheetml/2009/9/main" objectType="CheckBox" checked="Checked" lockText="1" noThreeD="1"/>
</file>

<file path=xl/ctrlProps/ctrlProp202.xml><?xml version="1.0" encoding="utf-8"?>
<formControlPr xmlns="http://schemas.microsoft.com/office/spreadsheetml/2009/9/main" objectType="CheckBox" checked="Checked" lockText="1" noThreeD="1"/>
</file>

<file path=xl/ctrlProps/ctrlProp203.xml><?xml version="1.0" encoding="utf-8"?>
<formControlPr xmlns="http://schemas.microsoft.com/office/spreadsheetml/2009/9/main" objectType="CheckBox" checked="Checked" lockText="1" noThreeD="1"/>
</file>

<file path=xl/ctrlProps/ctrlProp204.xml><?xml version="1.0" encoding="utf-8"?>
<formControlPr xmlns="http://schemas.microsoft.com/office/spreadsheetml/2009/9/main" objectType="CheckBox" checked="Checked" lockText="1" noThreeD="1"/>
</file>

<file path=xl/ctrlProps/ctrlProp205.xml><?xml version="1.0" encoding="utf-8"?>
<formControlPr xmlns="http://schemas.microsoft.com/office/spreadsheetml/2009/9/main" objectType="CheckBox" checked="Checked" lockText="1" noThreeD="1"/>
</file>

<file path=xl/ctrlProps/ctrlProp206.xml><?xml version="1.0" encoding="utf-8"?>
<formControlPr xmlns="http://schemas.microsoft.com/office/spreadsheetml/2009/9/main" objectType="CheckBox" checked="Checked" lockText="1" noThreeD="1"/>
</file>

<file path=xl/ctrlProps/ctrlProp207.xml><?xml version="1.0" encoding="utf-8"?>
<formControlPr xmlns="http://schemas.microsoft.com/office/spreadsheetml/2009/9/main" objectType="CheckBox" checked="Checked" lockText="1" noThreeD="1"/>
</file>

<file path=xl/ctrlProps/ctrlProp208.xml><?xml version="1.0" encoding="utf-8"?>
<formControlPr xmlns="http://schemas.microsoft.com/office/spreadsheetml/2009/9/main" objectType="CheckBox" checked="Checked" lockText="1" noThreeD="1"/>
</file>

<file path=xl/ctrlProps/ctrlProp209.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10.xml><?xml version="1.0" encoding="utf-8"?>
<formControlPr xmlns="http://schemas.microsoft.com/office/spreadsheetml/2009/9/main" objectType="CheckBox" checked="Checked" lockText="1" noThreeD="1"/>
</file>

<file path=xl/ctrlProps/ctrlProp211.xml><?xml version="1.0" encoding="utf-8"?>
<formControlPr xmlns="http://schemas.microsoft.com/office/spreadsheetml/2009/9/main" objectType="CheckBox" checked="Checked" lockText="1" noThreeD="1"/>
</file>

<file path=xl/ctrlProps/ctrlProp212.xml><?xml version="1.0" encoding="utf-8"?>
<formControlPr xmlns="http://schemas.microsoft.com/office/spreadsheetml/2009/9/main" objectType="CheckBox" checked="Checked" lockText="1" noThreeD="1"/>
</file>

<file path=xl/ctrlProps/ctrlProp213.xml><?xml version="1.0" encoding="utf-8"?>
<formControlPr xmlns="http://schemas.microsoft.com/office/spreadsheetml/2009/9/main" objectType="CheckBox" checked="Checked" lockText="1" noThreeD="1"/>
</file>

<file path=xl/ctrlProps/ctrlProp214.xml><?xml version="1.0" encoding="utf-8"?>
<formControlPr xmlns="http://schemas.microsoft.com/office/spreadsheetml/2009/9/main" objectType="CheckBox" checked="Checked" lockText="1" noThreeD="1"/>
</file>

<file path=xl/ctrlProps/ctrlProp215.xml><?xml version="1.0" encoding="utf-8"?>
<formControlPr xmlns="http://schemas.microsoft.com/office/spreadsheetml/2009/9/main" objectType="CheckBox" checked="Checked" lockText="1" noThreeD="1"/>
</file>

<file path=xl/ctrlProps/ctrlProp216.xml><?xml version="1.0" encoding="utf-8"?>
<formControlPr xmlns="http://schemas.microsoft.com/office/spreadsheetml/2009/9/main" objectType="CheckBox" checked="Checked" lockText="1" noThreeD="1"/>
</file>

<file path=xl/ctrlProps/ctrlProp217.xml><?xml version="1.0" encoding="utf-8"?>
<formControlPr xmlns="http://schemas.microsoft.com/office/spreadsheetml/2009/9/main" objectType="CheckBox" checked="Checked" lockText="1" noThreeD="1"/>
</file>

<file path=xl/ctrlProps/ctrlProp218.xml><?xml version="1.0" encoding="utf-8"?>
<formControlPr xmlns="http://schemas.microsoft.com/office/spreadsheetml/2009/9/main" objectType="CheckBox" checked="Checked" lockText="1" noThreeD="1"/>
</file>

<file path=xl/ctrlProps/ctrlProp219.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20.xml><?xml version="1.0" encoding="utf-8"?>
<formControlPr xmlns="http://schemas.microsoft.com/office/spreadsheetml/2009/9/main" objectType="CheckBox" checked="Checked" lockText="1" noThreeD="1"/>
</file>

<file path=xl/ctrlProps/ctrlProp221.xml><?xml version="1.0" encoding="utf-8"?>
<formControlPr xmlns="http://schemas.microsoft.com/office/spreadsheetml/2009/9/main" objectType="CheckBox" checked="Checked" lockText="1" noThreeD="1"/>
</file>

<file path=xl/ctrlProps/ctrlProp222.xml><?xml version="1.0" encoding="utf-8"?>
<formControlPr xmlns="http://schemas.microsoft.com/office/spreadsheetml/2009/9/main" objectType="CheckBox" checked="Checked" lockText="1" noThreeD="1"/>
</file>

<file path=xl/ctrlProps/ctrlProp223.xml><?xml version="1.0" encoding="utf-8"?>
<formControlPr xmlns="http://schemas.microsoft.com/office/spreadsheetml/2009/9/main" objectType="CheckBox" checked="Checked" lockText="1" noThreeD="1"/>
</file>

<file path=xl/ctrlProps/ctrlProp224.xml><?xml version="1.0" encoding="utf-8"?>
<formControlPr xmlns="http://schemas.microsoft.com/office/spreadsheetml/2009/9/main" objectType="CheckBox" checked="Checked" lockText="1" noThreeD="1"/>
</file>

<file path=xl/ctrlProps/ctrlProp225.xml><?xml version="1.0" encoding="utf-8"?>
<formControlPr xmlns="http://schemas.microsoft.com/office/spreadsheetml/2009/9/main" objectType="CheckBox" checked="Checked" lockText="1" noThreeD="1"/>
</file>

<file path=xl/ctrlProps/ctrlProp226.xml><?xml version="1.0" encoding="utf-8"?>
<formControlPr xmlns="http://schemas.microsoft.com/office/spreadsheetml/2009/9/main" objectType="CheckBox" checked="Checked" lockText="1" noThreeD="1"/>
</file>

<file path=xl/ctrlProps/ctrlProp227.xml><?xml version="1.0" encoding="utf-8"?>
<formControlPr xmlns="http://schemas.microsoft.com/office/spreadsheetml/2009/9/main" objectType="CheckBox" checked="Checked" lockText="1" noThreeD="1"/>
</file>

<file path=xl/ctrlProps/ctrlProp228.xml><?xml version="1.0" encoding="utf-8"?>
<formControlPr xmlns="http://schemas.microsoft.com/office/spreadsheetml/2009/9/main" objectType="CheckBox" checked="Checked" lockText="1" noThreeD="1"/>
</file>

<file path=xl/ctrlProps/ctrlProp229.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30.xml><?xml version="1.0" encoding="utf-8"?>
<formControlPr xmlns="http://schemas.microsoft.com/office/spreadsheetml/2009/9/main" objectType="CheckBox" checked="Checked" lockText="1" noThreeD="1"/>
</file>

<file path=xl/ctrlProps/ctrlProp231.xml><?xml version="1.0" encoding="utf-8"?>
<formControlPr xmlns="http://schemas.microsoft.com/office/spreadsheetml/2009/9/main" objectType="CheckBox" checked="Checked" lockText="1" noThreeD="1"/>
</file>

<file path=xl/ctrlProps/ctrlProp232.xml><?xml version="1.0" encoding="utf-8"?>
<formControlPr xmlns="http://schemas.microsoft.com/office/spreadsheetml/2009/9/main" objectType="CheckBox" checked="Checked" lockText="1" noThreeD="1"/>
</file>

<file path=xl/ctrlProps/ctrlProp233.xml><?xml version="1.0" encoding="utf-8"?>
<formControlPr xmlns="http://schemas.microsoft.com/office/spreadsheetml/2009/9/main" objectType="CheckBox" checked="Checked" lockText="1" noThreeD="1"/>
</file>

<file path=xl/ctrlProps/ctrlProp234.xml><?xml version="1.0" encoding="utf-8"?>
<formControlPr xmlns="http://schemas.microsoft.com/office/spreadsheetml/2009/9/main" objectType="CheckBox" checked="Checked" lockText="1" noThreeD="1"/>
</file>

<file path=xl/ctrlProps/ctrlProp235.xml><?xml version="1.0" encoding="utf-8"?>
<formControlPr xmlns="http://schemas.microsoft.com/office/spreadsheetml/2009/9/main" objectType="CheckBox" checked="Checked" lockText="1" noThreeD="1"/>
</file>

<file path=xl/ctrlProps/ctrlProp236.xml><?xml version="1.0" encoding="utf-8"?>
<formControlPr xmlns="http://schemas.microsoft.com/office/spreadsheetml/2009/9/main" objectType="CheckBox" checked="Checked" lockText="1" noThreeD="1"/>
</file>

<file path=xl/ctrlProps/ctrlProp237.xml><?xml version="1.0" encoding="utf-8"?>
<formControlPr xmlns="http://schemas.microsoft.com/office/spreadsheetml/2009/9/main" objectType="CheckBox" checked="Checked" lockText="1" noThreeD="1"/>
</file>

<file path=xl/ctrlProps/ctrlProp238.xml><?xml version="1.0" encoding="utf-8"?>
<formControlPr xmlns="http://schemas.microsoft.com/office/spreadsheetml/2009/9/main" objectType="CheckBox" checked="Checked" lockText="1" noThreeD="1"/>
</file>

<file path=xl/ctrlProps/ctrlProp239.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40.xml><?xml version="1.0" encoding="utf-8"?>
<formControlPr xmlns="http://schemas.microsoft.com/office/spreadsheetml/2009/9/main" objectType="CheckBox" checked="Checked" lockText="1" noThreeD="1"/>
</file>

<file path=xl/ctrlProps/ctrlProp241.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Desktop-k7gjsa4/C:/Gaurav-pc/d/Users/sanjaysharma/Downloads/Certificate%20Publishing%20Templ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Desktop-k7gjsa4/C:/Gaurav-pc/d/Users/sanjaysharma/Downloads/IC.F-14.01%20Calculation%20of%20Audit%20Duration%20Sheet%20&#8211;%20QMS%20%20EMS%20OHS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udit%20Report-%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Foglio1"/>
      <sheetName val="Data"/>
    </sheetNames>
    <sheetDataSet>
      <sheetData sheetId="0" refreshError="1"/>
      <sheetData sheetId="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M"/>
      <sheetName val="IDX"/>
      <sheetName val="Foglio1"/>
      <sheetName val="Data"/>
    </sheetNames>
    <sheetDataSet>
      <sheetData sheetId="0" refreshError="1"/>
      <sheetData sheetId="1" refreshError="1"/>
      <sheetData sheetId="2"/>
      <sheetData sheetId="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ata"/>
      <sheetName val="Index "/>
      <sheetName val="AUD.F.22-Review Report"/>
      <sheetName val="F02 Application Form"/>
      <sheetName val="F03 App Rev &amp; F03-01 Aud Pln"/>
      <sheetName val="F03A Audit Planning for 3 years"/>
      <sheetName val="F-03 Auditor(s) Declaration"/>
      <sheetName val="F05&amp;F06 S1Plan&amp;Schedule"/>
      <sheetName val="F07 S1Opening&amp;Closing Meeting"/>
      <sheetName val="F09A S1Report"/>
      <sheetName val="F11&amp;F12 S2Plan&amp;Schedule"/>
      <sheetName val="F07 S2 Open&amp;Clos Meeting"/>
      <sheetName val="F15A S2Report"/>
      <sheetName val="F16&amp;F17 CAR"/>
      <sheetName val="F24 CD"/>
      <sheetName val="F09B &amp; 15B Aud Nts"/>
      <sheetName val="AUD-F-21 Draft"/>
    </sheetNames>
    <sheetDataSet>
      <sheetData sheetId="0" refreshError="1"/>
      <sheetData sheetId="1" refreshError="1"/>
      <sheetData sheetId="2" refreshError="1">
        <row r="4">
          <cell r="B4" t="str">
            <v>RAJ TEXTILE</v>
          </cell>
        </row>
        <row r="67">
          <cell r="B67" t="str">
            <v>ALL RISK HAS BEEN DEFINED AND CLEARED.</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240.xml"/><Relationship Id="rId1" Type="http://schemas.openxmlformats.org/officeDocument/2006/relationships/vmlDrawing" Target="../drawings/vmlDrawing14.vml"/><Relationship Id="rId4" Type="http://schemas.openxmlformats.org/officeDocument/2006/relationships/ctrlProp" Target="../ctrlProps/ctrlProp24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vmlDrawing" Target="../drawings/vmlDrawing2.v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122.xml"/><Relationship Id="rId21" Type="http://schemas.openxmlformats.org/officeDocument/2006/relationships/ctrlProp" Target="../ctrlProps/ctrlProp26.xml"/><Relationship Id="rId42" Type="http://schemas.openxmlformats.org/officeDocument/2006/relationships/ctrlProp" Target="../ctrlProps/ctrlProp47.xml"/><Relationship Id="rId63" Type="http://schemas.openxmlformats.org/officeDocument/2006/relationships/ctrlProp" Target="../ctrlProps/ctrlProp68.xml"/><Relationship Id="rId84" Type="http://schemas.openxmlformats.org/officeDocument/2006/relationships/ctrlProp" Target="../ctrlProps/ctrlProp89.xml"/><Relationship Id="rId138" Type="http://schemas.openxmlformats.org/officeDocument/2006/relationships/ctrlProp" Target="../ctrlProps/ctrlProp143.xml"/><Relationship Id="rId159" Type="http://schemas.openxmlformats.org/officeDocument/2006/relationships/ctrlProp" Target="../ctrlProps/ctrlProp164.xml"/><Relationship Id="rId170" Type="http://schemas.openxmlformats.org/officeDocument/2006/relationships/ctrlProp" Target="../ctrlProps/ctrlProp175.xml"/><Relationship Id="rId191" Type="http://schemas.openxmlformats.org/officeDocument/2006/relationships/ctrlProp" Target="../ctrlProps/ctrlProp196.xml"/><Relationship Id="rId205" Type="http://schemas.openxmlformats.org/officeDocument/2006/relationships/ctrlProp" Target="../ctrlProps/ctrlProp210.xml"/><Relationship Id="rId226" Type="http://schemas.openxmlformats.org/officeDocument/2006/relationships/ctrlProp" Target="../ctrlProps/ctrlProp231.xml"/><Relationship Id="rId107" Type="http://schemas.openxmlformats.org/officeDocument/2006/relationships/ctrlProp" Target="../ctrlProps/ctrlProp112.xml"/><Relationship Id="rId11" Type="http://schemas.openxmlformats.org/officeDocument/2006/relationships/ctrlProp" Target="../ctrlProps/ctrlProp16.xml"/><Relationship Id="rId32" Type="http://schemas.openxmlformats.org/officeDocument/2006/relationships/ctrlProp" Target="../ctrlProps/ctrlProp37.xml"/><Relationship Id="rId53" Type="http://schemas.openxmlformats.org/officeDocument/2006/relationships/ctrlProp" Target="../ctrlProps/ctrlProp58.xml"/><Relationship Id="rId74" Type="http://schemas.openxmlformats.org/officeDocument/2006/relationships/ctrlProp" Target="../ctrlProps/ctrlProp79.xml"/><Relationship Id="rId128" Type="http://schemas.openxmlformats.org/officeDocument/2006/relationships/ctrlProp" Target="../ctrlProps/ctrlProp133.xml"/><Relationship Id="rId149" Type="http://schemas.openxmlformats.org/officeDocument/2006/relationships/ctrlProp" Target="../ctrlProps/ctrlProp154.xml"/><Relationship Id="rId5" Type="http://schemas.openxmlformats.org/officeDocument/2006/relationships/ctrlProp" Target="../ctrlProps/ctrlProp10.xml"/><Relationship Id="rId95" Type="http://schemas.openxmlformats.org/officeDocument/2006/relationships/ctrlProp" Target="../ctrlProps/ctrlProp100.xml"/><Relationship Id="rId160" Type="http://schemas.openxmlformats.org/officeDocument/2006/relationships/ctrlProp" Target="../ctrlProps/ctrlProp165.xml"/><Relationship Id="rId181" Type="http://schemas.openxmlformats.org/officeDocument/2006/relationships/ctrlProp" Target="../ctrlProps/ctrlProp186.xml"/><Relationship Id="rId216" Type="http://schemas.openxmlformats.org/officeDocument/2006/relationships/ctrlProp" Target="../ctrlProps/ctrlProp221.xml"/><Relationship Id="rId22" Type="http://schemas.openxmlformats.org/officeDocument/2006/relationships/ctrlProp" Target="../ctrlProps/ctrlProp27.xml"/><Relationship Id="rId43" Type="http://schemas.openxmlformats.org/officeDocument/2006/relationships/ctrlProp" Target="../ctrlProps/ctrlProp48.xml"/><Relationship Id="rId64" Type="http://schemas.openxmlformats.org/officeDocument/2006/relationships/ctrlProp" Target="../ctrlProps/ctrlProp69.xml"/><Relationship Id="rId118" Type="http://schemas.openxmlformats.org/officeDocument/2006/relationships/ctrlProp" Target="../ctrlProps/ctrlProp123.xml"/><Relationship Id="rId139" Type="http://schemas.openxmlformats.org/officeDocument/2006/relationships/ctrlProp" Target="../ctrlProps/ctrlProp144.xml"/><Relationship Id="rId27" Type="http://schemas.openxmlformats.org/officeDocument/2006/relationships/ctrlProp" Target="../ctrlProps/ctrlProp32.xml"/><Relationship Id="rId48" Type="http://schemas.openxmlformats.org/officeDocument/2006/relationships/ctrlProp" Target="../ctrlProps/ctrlProp53.xml"/><Relationship Id="rId69" Type="http://schemas.openxmlformats.org/officeDocument/2006/relationships/ctrlProp" Target="../ctrlProps/ctrlProp74.xml"/><Relationship Id="rId113" Type="http://schemas.openxmlformats.org/officeDocument/2006/relationships/ctrlProp" Target="../ctrlProps/ctrlProp118.xml"/><Relationship Id="rId134" Type="http://schemas.openxmlformats.org/officeDocument/2006/relationships/ctrlProp" Target="../ctrlProps/ctrlProp139.xml"/><Relationship Id="rId85" Type="http://schemas.openxmlformats.org/officeDocument/2006/relationships/ctrlProp" Target="../ctrlProps/ctrlProp90.xml"/><Relationship Id="rId150" Type="http://schemas.openxmlformats.org/officeDocument/2006/relationships/ctrlProp" Target="../ctrlProps/ctrlProp155.xml"/><Relationship Id="rId171" Type="http://schemas.openxmlformats.org/officeDocument/2006/relationships/ctrlProp" Target="../ctrlProps/ctrlProp176.xml"/><Relationship Id="rId192" Type="http://schemas.openxmlformats.org/officeDocument/2006/relationships/ctrlProp" Target="../ctrlProps/ctrlProp197.xml"/><Relationship Id="rId206" Type="http://schemas.openxmlformats.org/officeDocument/2006/relationships/ctrlProp" Target="../ctrlProps/ctrlProp211.xml"/><Relationship Id="rId227" Type="http://schemas.openxmlformats.org/officeDocument/2006/relationships/ctrlProp" Target="../ctrlProps/ctrlProp232.xml"/><Relationship Id="rId80" Type="http://schemas.openxmlformats.org/officeDocument/2006/relationships/ctrlProp" Target="../ctrlProps/ctrlProp85.xml"/><Relationship Id="rId155" Type="http://schemas.openxmlformats.org/officeDocument/2006/relationships/ctrlProp" Target="../ctrlProps/ctrlProp160.xml"/><Relationship Id="rId176" Type="http://schemas.openxmlformats.org/officeDocument/2006/relationships/ctrlProp" Target="../ctrlProps/ctrlProp181.xml"/><Relationship Id="rId197" Type="http://schemas.openxmlformats.org/officeDocument/2006/relationships/ctrlProp" Target="../ctrlProps/ctrlProp202.xml"/><Relationship Id="rId201" Type="http://schemas.openxmlformats.org/officeDocument/2006/relationships/ctrlProp" Target="../ctrlProps/ctrlProp206.xml"/><Relationship Id="rId222" Type="http://schemas.openxmlformats.org/officeDocument/2006/relationships/ctrlProp" Target="../ctrlProps/ctrlProp227.xml"/><Relationship Id="rId12" Type="http://schemas.openxmlformats.org/officeDocument/2006/relationships/ctrlProp" Target="../ctrlProps/ctrlProp17.xml"/><Relationship Id="rId33" Type="http://schemas.openxmlformats.org/officeDocument/2006/relationships/ctrlProp" Target="../ctrlProps/ctrlProp38.xml"/><Relationship Id="rId108" Type="http://schemas.openxmlformats.org/officeDocument/2006/relationships/ctrlProp" Target="../ctrlProps/ctrlProp113.xml"/><Relationship Id="rId129" Type="http://schemas.openxmlformats.org/officeDocument/2006/relationships/ctrlProp" Target="../ctrlProps/ctrlProp134.xml"/><Relationship Id="rId17" Type="http://schemas.openxmlformats.org/officeDocument/2006/relationships/ctrlProp" Target="../ctrlProps/ctrlProp22.xml"/><Relationship Id="rId38" Type="http://schemas.openxmlformats.org/officeDocument/2006/relationships/ctrlProp" Target="../ctrlProps/ctrlProp43.xml"/><Relationship Id="rId59" Type="http://schemas.openxmlformats.org/officeDocument/2006/relationships/ctrlProp" Target="../ctrlProps/ctrlProp64.xml"/><Relationship Id="rId103" Type="http://schemas.openxmlformats.org/officeDocument/2006/relationships/ctrlProp" Target="../ctrlProps/ctrlProp108.xml"/><Relationship Id="rId124" Type="http://schemas.openxmlformats.org/officeDocument/2006/relationships/ctrlProp" Target="../ctrlProps/ctrlProp129.xml"/><Relationship Id="rId54" Type="http://schemas.openxmlformats.org/officeDocument/2006/relationships/ctrlProp" Target="../ctrlProps/ctrlProp59.xml"/><Relationship Id="rId75" Type="http://schemas.openxmlformats.org/officeDocument/2006/relationships/ctrlProp" Target="../ctrlProps/ctrlProp80.xml"/><Relationship Id="rId96" Type="http://schemas.openxmlformats.org/officeDocument/2006/relationships/ctrlProp" Target="../ctrlProps/ctrlProp101.xml"/><Relationship Id="rId140" Type="http://schemas.openxmlformats.org/officeDocument/2006/relationships/ctrlProp" Target="../ctrlProps/ctrlProp145.xml"/><Relationship Id="rId161" Type="http://schemas.openxmlformats.org/officeDocument/2006/relationships/ctrlProp" Target="../ctrlProps/ctrlProp166.xml"/><Relationship Id="rId182" Type="http://schemas.openxmlformats.org/officeDocument/2006/relationships/ctrlProp" Target="../ctrlProps/ctrlProp187.xml"/><Relationship Id="rId217" Type="http://schemas.openxmlformats.org/officeDocument/2006/relationships/ctrlProp" Target="../ctrlProps/ctrlProp222.xml"/><Relationship Id="rId70" Type="http://schemas.openxmlformats.org/officeDocument/2006/relationships/ctrlProp" Target="../ctrlProps/ctrlProp75.xml"/><Relationship Id="rId91" Type="http://schemas.openxmlformats.org/officeDocument/2006/relationships/ctrlProp" Target="../ctrlProps/ctrlProp96.xml"/><Relationship Id="rId145" Type="http://schemas.openxmlformats.org/officeDocument/2006/relationships/ctrlProp" Target="../ctrlProps/ctrlProp150.xml"/><Relationship Id="rId166" Type="http://schemas.openxmlformats.org/officeDocument/2006/relationships/ctrlProp" Target="../ctrlProps/ctrlProp171.xml"/><Relationship Id="rId187" Type="http://schemas.openxmlformats.org/officeDocument/2006/relationships/ctrlProp" Target="../ctrlProps/ctrlProp192.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212" Type="http://schemas.openxmlformats.org/officeDocument/2006/relationships/ctrlProp" Target="../ctrlProps/ctrlProp217.xml"/><Relationship Id="rId233" Type="http://schemas.openxmlformats.org/officeDocument/2006/relationships/ctrlProp" Target="../ctrlProps/ctrlProp238.xml"/><Relationship Id="rId23" Type="http://schemas.openxmlformats.org/officeDocument/2006/relationships/ctrlProp" Target="../ctrlProps/ctrlProp28.xml"/><Relationship Id="rId119" Type="http://schemas.openxmlformats.org/officeDocument/2006/relationships/ctrlProp" Target="../ctrlProps/ctrlProp124.xml"/><Relationship Id="rId28" Type="http://schemas.openxmlformats.org/officeDocument/2006/relationships/ctrlProp" Target="../ctrlProps/ctrlProp33.xml"/><Relationship Id="rId49" Type="http://schemas.openxmlformats.org/officeDocument/2006/relationships/ctrlProp" Target="../ctrlProps/ctrlProp54.xml"/><Relationship Id="rId114" Type="http://schemas.openxmlformats.org/officeDocument/2006/relationships/ctrlProp" Target="../ctrlProps/ctrlProp119.xml"/><Relationship Id="rId44" Type="http://schemas.openxmlformats.org/officeDocument/2006/relationships/ctrlProp" Target="../ctrlProps/ctrlProp49.xml"/><Relationship Id="rId65" Type="http://schemas.openxmlformats.org/officeDocument/2006/relationships/ctrlProp" Target="../ctrlProps/ctrlProp70.xml"/><Relationship Id="rId86" Type="http://schemas.openxmlformats.org/officeDocument/2006/relationships/ctrlProp" Target="../ctrlProps/ctrlProp91.xml"/><Relationship Id="rId130" Type="http://schemas.openxmlformats.org/officeDocument/2006/relationships/ctrlProp" Target="../ctrlProps/ctrlProp135.xml"/><Relationship Id="rId151" Type="http://schemas.openxmlformats.org/officeDocument/2006/relationships/ctrlProp" Target="../ctrlProps/ctrlProp156.xml"/><Relationship Id="rId60" Type="http://schemas.openxmlformats.org/officeDocument/2006/relationships/ctrlProp" Target="../ctrlProps/ctrlProp65.xml"/><Relationship Id="rId81" Type="http://schemas.openxmlformats.org/officeDocument/2006/relationships/ctrlProp" Target="../ctrlProps/ctrlProp86.xml"/><Relationship Id="rId135" Type="http://schemas.openxmlformats.org/officeDocument/2006/relationships/ctrlProp" Target="../ctrlProps/ctrlProp140.xml"/><Relationship Id="rId156" Type="http://schemas.openxmlformats.org/officeDocument/2006/relationships/ctrlProp" Target="../ctrlProps/ctrlProp161.xml"/><Relationship Id="rId177" Type="http://schemas.openxmlformats.org/officeDocument/2006/relationships/ctrlProp" Target="../ctrlProps/ctrlProp182.xml"/><Relationship Id="rId198" Type="http://schemas.openxmlformats.org/officeDocument/2006/relationships/ctrlProp" Target="../ctrlProps/ctrlProp203.xml"/><Relationship Id="rId172" Type="http://schemas.openxmlformats.org/officeDocument/2006/relationships/ctrlProp" Target="../ctrlProps/ctrlProp177.xml"/><Relationship Id="rId193" Type="http://schemas.openxmlformats.org/officeDocument/2006/relationships/ctrlProp" Target="../ctrlProps/ctrlProp198.xml"/><Relationship Id="rId207" Type="http://schemas.openxmlformats.org/officeDocument/2006/relationships/ctrlProp" Target="../ctrlProps/ctrlProp212.xml"/><Relationship Id="rId228" Type="http://schemas.openxmlformats.org/officeDocument/2006/relationships/ctrlProp" Target="../ctrlProps/ctrlProp233.xml"/><Relationship Id="rId202" Type="http://schemas.openxmlformats.org/officeDocument/2006/relationships/ctrlProp" Target="../ctrlProps/ctrlProp207.xml"/><Relationship Id="rId223" Type="http://schemas.openxmlformats.org/officeDocument/2006/relationships/ctrlProp" Target="../ctrlProps/ctrlProp228.xml"/><Relationship Id="rId13" Type="http://schemas.openxmlformats.org/officeDocument/2006/relationships/ctrlProp" Target="../ctrlProps/ctrlProp18.xml"/><Relationship Id="rId109" Type="http://schemas.openxmlformats.org/officeDocument/2006/relationships/ctrlProp" Target="../ctrlProps/ctrlProp114.xml"/><Relationship Id="rId18" Type="http://schemas.openxmlformats.org/officeDocument/2006/relationships/ctrlProp" Target="../ctrlProps/ctrlProp23.xml"/><Relationship Id="rId39" Type="http://schemas.openxmlformats.org/officeDocument/2006/relationships/ctrlProp" Target="../ctrlProps/ctrlProp44.xml"/><Relationship Id="rId34" Type="http://schemas.openxmlformats.org/officeDocument/2006/relationships/ctrlProp" Target="../ctrlProps/ctrlProp39.xml"/><Relationship Id="rId55" Type="http://schemas.openxmlformats.org/officeDocument/2006/relationships/ctrlProp" Target="../ctrlProps/ctrlProp60.xml"/><Relationship Id="rId76" Type="http://schemas.openxmlformats.org/officeDocument/2006/relationships/ctrlProp" Target="../ctrlProps/ctrlProp81.xml"/><Relationship Id="rId97" Type="http://schemas.openxmlformats.org/officeDocument/2006/relationships/ctrlProp" Target="../ctrlProps/ctrlProp102.xml"/><Relationship Id="rId120" Type="http://schemas.openxmlformats.org/officeDocument/2006/relationships/ctrlProp" Target="../ctrlProps/ctrlProp125.xml"/><Relationship Id="rId141" Type="http://schemas.openxmlformats.org/officeDocument/2006/relationships/ctrlProp" Target="../ctrlProps/ctrlProp146.xml"/><Relationship Id="rId50" Type="http://schemas.openxmlformats.org/officeDocument/2006/relationships/ctrlProp" Target="../ctrlProps/ctrlProp55.xml"/><Relationship Id="rId104" Type="http://schemas.openxmlformats.org/officeDocument/2006/relationships/ctrlProp" Target="../ctrlProps/ctrlProp109.xml"/><Relationship Id="rId125" Type="http://schemas.openxmlformats.org/officeDocument/2006/relationships/ctrlProp" Target="../ctrlProps/ctrlProp130.xml"/><Relationship Id="rId146" Type="http://schemas.openxmlformats.org/officeDocument/2006/relationships/ctrlProp" Target="../ctrlProps/ctrlProp151.xml"/><Relationship Id="rId167" Type="http://schemas.openxmlformats.org/officeDocument/2006/relationships/ctrlProp" Target="../ctrlProps/ctrlProp172.xml"/><Relationship Id="rId188" Type="http://schemas.openxmlformats.org/officeDocument/2006/relationships/ctrlProp" Target="../ctrlProps/ctrlProp193.xml"/><Relationship Id="rId7" Type="http://schemas.openxmlformats.org/officeDocument/2006/relationships/ctrlProp" Target="../ctrlProps/ctrlProp12.xml"/><Relationship Id="rId162" Type="http://schemas.openxmlformats.org/officeDocument/2006/relationships/ctrlProp" Target="../ctrlProps/ctrlProp167.xml"/><Relationship Id="rId183" Type="http://schemas.openxmlformats.org/officeDocument/2006/relationships/ctrlProp" Target="../ctrlProps/ctrlProp188.xml"/><Relationship Id="rId218" Type="http://schemas.openxmlformats.org/officeDocument/2006/relationships/ctrlProp" Target="../ctrlProps/ctrlProp223.xml"/><Relationship Id="rId71" Type="http://schemas.openxmlformats.org/officeDocument/2006/relationships/ctrlProp" Target="../ctrlProps/ctrlProp76.xml"/><Relationship Id="rId92" Type="http://schemas.openxmlformats.org/officeDocument/2006/relationships/ctrlProp" Target="../ctrlProps/ctrlProp97.xml"/><Relationship Id="rId213" Type="http://schemas.openxmlformats.org/officeDocument/2006/relationships/ctrlProp" Target="../ctrlProps/ctrlProp218.xml"/><Relationship Id="rId234" Type="http://schemas.openxmlformats.org/officeDocument/2006/relationships/ctrlProp" Target="../ctrlProps/ctrlProp239.xml"/><Relationship Id="rId2" Type="http://schemas.openxmlformats.org/officeDocument/2006/relationships/vmlDrawing" Target="../drawings/vmlDrawing4.vml"/><Relationship Id="rId29" Type="http://schemas.openxmlformats.org/officeDocument/2006/relationships/ctrlProp" Target="../ctrlProps/ctrlProp34.xml"/><Relationship Id="rId24" Type="http://schemas.openxmlformats.org/officeDocument/2006/relationships/ctrlProp" Target="../ctrlProps/ctrlProp29.xml"/><Relationship Id="rId45" Type="http://schemas.openxmlformats.org/officeDocument/2006/relationships/ctrlProp" Target="../ctrlProps/ctrlProp50.xml"/><Relationship Id="rId66" Type="http://schemas.openxmlformats.org/officeDocument/2006/relationships/ctrlProp" Target="../ctrlProps/ctrlProp71.xml"/><Relationship Id="rId87" Type="http://schemas.openxmlformats.org/officeDocument/2006/relationships/ctrlProp" Target="../ctrlProps/ctrlProp92.xml"/><Relationship Id="rId110" Type="http://schemas.openxmlformats.org/officeDocument/2006/relationships/ctrlProp" Target="../ctrlProps/ctrlProp115.xml"/><Relationship Id="rId131" Type="http://schemas.openxmlformats.org/officeDocument/2006/relationships/ctrlProp" Target="../ctrlProps/ctrlProp136.xml"/><Relationship Id="rId40" Type="http://schemas.openxmlformats.org/officeDocument/2006/relationships/ctrlProp" Target="../ctrlProps/ctrlProp45.xml"/><Relationship Id="rId115" Type="http://schemas.openxmlformats.org/officeDocument/2006/relationships/ctrlProp" Target="../ctrlProps/ctrlProp120.xml"/><Relationship Id="rId136" Type="http://schemas.openxmlformats.org/officeDocument/2006/relationships/ctrlProp" Target="../ctrlProps/ctrlProp141.xml"/><Relationship Id="rId157" Type="http://schemas.openxmlformats.org/officeDocument/2006/relationships/ctrlProp" Target="../ctrlProps/ctrlProp162.xml"/><Relationship Id="rId178" Type="http://schemas.openxmlformats.org/officeDocument/2006/relationships/ctrlProp" Target="../ctrlProps/ctrlProp183.xml"/><Relationship Id="rId152" Type="http://schemas.openxmlformats.org/officeDocument/2006/relationships/ctrlProp" Target="../ctrlProps/ctrlProp157.xml"/><Relationship Id="rId173" Type="http://schemas.openxmlformats.org/officeDocument/2006/relationships/ctrlProp" Target="../ctrlProps/ctrlProp178.xml"/><Relationship Id="rId194" Type="http://schemas.openxmlformats.org/officeDocument/2006/relationships/ctrlProp" Target="../ctrlProps/ctrlProp199.xml"/><Relationship Id="rId208" Type="http://schemas.openxmlformats.org/officeDocument/2006/relationships/ctrlProp" Target="../ctrlProps/ctrlProp213.xml"/><Relationship Id="rId229" Type="http://schemas.openxmlformats.org/officeDocument/2006/relationships/ctrlProp" Target="../ctrlProps/ctrlProp234.xml"/><Relationship Id="rId61" Type="http://schemas.openxmlformats.org/officeDocument/2006/relationships/ctrlProp" Target="../ctrlProps/ctrlProp66.xml"/><Relationship Id="rId82" Type="http://schemas.openxmlformats.org/officeDocument/2006/relationships/ctrlProp" Target="../ctrlProps/ctrlProp87.xml"/><Relationship Id="rId199" Type="http://schemas.openxmlformats.org/officeDocument/2006/relationships/ctrlProp" Target="../ctrlProps/ctrlProp204.xml"/><Relationship Id="rId203" Type="http://schemas.openxmlformats.org/officeDocument/2006/relationships/ctrlProp" Target="../ctrlProps/ctrlProp208.xml"/><Relationship Id="rId19" Type="http://schemas.openxmlformats.org/officeDocument/2006/relationships/ctrlProp" Target="../ctrlProps/ctrlProp24.xml"/><Relationship Id="rId224" Type="http://schemas.openxmlformats.org/officeDocument/2006/relationships/ctrlProp" Target="../ctrlProps/ctrlProp229.xml"/><Relationship Id="rId14" Type="http://schemas.openxmlformats.org/officeDocument/2006/relationships/ctrlProp" Target="../ctrlProps/ctrlProp19.xml"/><Relationship Id="rId35" Type="http://schemas.openxmlformats.org/officeDocument/2006/relationships/ctrlProp" Target="../ctrlProps/ctrlProp40.xml"/><Relationship Id="rId56" Type="http://schemas.openxmlformats.org/officeDocument/2006/relationships/ctrlProp" Target="../ctrlProps/ctrlProp61.xml"/><Relationship Id="rId77" Type="http://schemas.openxmlformats.org/officeDocument/2006/relationships/ctrlProp" Target="../ctrlProps/ctrlProp82.xml"/><Relationship Id="rId100" Type="http://schemas.openxmlformats.org/officeDocument/2006/relationships/ctrlProp" Target="../ctrlProps/ctrlProp105.xml"/><Relationship Id="rId30" Type="http://schemas.openxmlformats.org/officeDocument/2006/relationships/ctrlProp" Target="../ctrlProps/ctrlProp35.xml"/><Relationship Id="rId105" Type="http://schemas.openxmlformats.org/officeDocument/2006/relationships/ctrlProp" Target="../ctrlProps/ctrlProp110.xml"/><Relationship Id="rId126" Type="http://schemas.openxmlformats.org/officeDocument/2006/relationships/ctrlProp" Target="../ctrlProps/ctrlProp131.xml"/><Relationship Id="rId147" Type="http://schemas.openxmlformats.org/officeDocument/2006/relationships/ctrlProp" Target="../ctrlProps/ctrlProp152.xml"/><Relationship Id="rId168" Type="http://schemas.openxmlformats.org/officeDocument/2006/relationships/ctrlProp" Target="../ctrlProps/ctrlProp173.xml"/><Relationship Id="rId8" Type="http://schemas.openxmlformats.org/officeDocument/2006/relationships/ctrlProp" Target="../ctrlProps/ctrlProp13.xml"/><Relationship Id="rId98" Type="http://schemas.openxmlformats.org/officeDocument/2006/relationships/ctrlProp" Target="../ctrlProps/ctrlProp103.xml"/><Relationship Id="rId121" Type="http://schemas.openxmlformats.org/officeDocument/2006/relationships/ctrlProp" Target="../ctrlProps/ctrlProp126.xml"/><Relationship Id="rId142" Type="http://schemas.openxmlformats.org/officeDocument/2006/relationships/ctrlProp" Target="../ctrlProps/ctrlProp147.xml"/><Relationship Id="rId163" Type="http://schemas.openxmlformats.org/officeDocument/2006/relationships/ctrlProp" Target="../ctrlProps/ctrlProp168.xml"/><Relationship Id="rId184" Type="http://schemas.openxmlformats.org/officeDocument/2006/relationships/ctrlProp" Target="../ctrlProps/ctrlProp189.xml"/><Relationship Id="rId219" Type="http://schemas.openxmlformats.org/officeDocument/2006/relationships/ctrlProp" Target="../ctrlProps/ctrlProp224.xml"/><Relationship Id="rId51" Type="http://schemas.openxmlformats.org/officeDocument/2006/relationships/ctrlProp" Target="../ctrlProps/ctrlProp56.xml"/><Relationship Id="rId72" Type="http://schemas.openxmlformats.org/officeDocument/2006/relationships/ctrlProp" Target="../ctrlProps/ctrlProp77.xml"/><Relationship Id="rId93" Type="http://schemas.openxmlformats.org/officeDocument/2006/relationships/ctrlProp" Target="../ctrlProps/ctrlProp98.xml"/><Relationship Id="rId189" Type="http://schemas.openxmlformats.org/officeDocument/2006/relationships/ctrlProp" Target="../ctrlProps/ctrlProp194.xml"/><Relationship Id="rId3" Type="http://schemas.openxmlformats.org/officeDocument/2006/relationships/vmlDrawing" Target="../drawings/vmlDrawing5.vml"/><Relationship Id="rId230" Type="http://schemas.openxmlformats.org/officeDocument/2006/relationships/ctrlProp" Target="../ctrlProps/ctrlProp235.xml"/><Relationship Id="rId214" Type="http://schemas.openxmlformats.org/officeDocument/2006/relationships/ctrlProp" Target="../ctrlProps/ctrlProp219.xml"/><Relationship Id="rId25" Type="http://schemas.openxmlformats.org/officeDocument/2006/relationships/ctrlProp" Target="../ctrlProps/ctrlProp30.xml"/><Relationship Id="rId46" Type="http://schemas.openxmlformats.org/officeDocument/2006/relationships/ctrlProp" Target="../ctrlProps/ctrlProp51.xml"/><Relationship Id="rId67" Type="http://schemas.openxmlformats.org/officeDocument/2006/relationships/ctrlProp" Target="../ctrlProps/ctrlProp72.xml"/><Relationship Id="rId116" Type="http://schemas.openxmlformats.org/officeDocument/2006/relationships/ctrlProp" Target="../ctrlProps/ctrlProp121.xml"/><Relationship Id="rId137" Type="http://schemas.openxmlformats.org/officeDocument/2006/relationships/ctrlProp" Target="../ctrlProps/ctrlProp142.xml"/><Relationship Id="rId158" Type="http://schemas.openxmlformats.org/officeDocument/2006/relationships/ctrlProp" Target="../ctrlProps/ctrlProp163.xml"/><Relationship Id="rId20" Type="http://schemas.openxmlformats.org/officeDocument/2006/relationships/ctrlProp" Target="../ctrlProps/ctrlProp25.xml"/><Relationship Id="rId41" Type="http://schemas.openxmlformats.org/officeDocument/2006/relationships/ctrlProp" Target="../ctrlProps/ctrlProp46.xml"/><Relationship Id="rId62" Type="http://schemas.openxmlformats.org/officeDocument/2006/relationships/ctrlProp" Target="../ctrlProps/ctrlProp67.xml"/><Relationship Id="rId83" Type="http://schemas.openxmlformats.org/officeDocument/2006/relationships/ctrlProp" Target="../ctrlProps/ctrlProp88.xml"/><Relationship Id="rId88" Type="http://schemas.openxmlformats.org/officeDocument/2006/relationships/ctrlProp" Target="../ctrlProps/ctrlProp93.xml"/><Relationship Id="rId111" Type="http://schemas.openxmlformats.org/officeDocument/2006/relationships/ctrlProp" Target="../ctrlProps/ctrlProp116.xml"/><Relationship Id="rId132" Type="http://schemas.openxmlformats.org/officeDocument/2006/relationships/ctrlProp" Target="../ctrlProps/ctrlProp137.xml"/><Relationship Id="rId153" Type="http://schemas.openxmlformats.org/officeDocument/2006/relationships/ctrlProp" Target="../ctrlProps/ctrlProp158.xml"/><Relationship Id="rId174" Type="http://schemas.openxmlformats.org/officeDocument/2006/relationships/ctrlProp" Target="../ctrlProps/ctrlProp179.xml"/><Relationship Id="rId179" Type="http://schemas.openxmlformats.org/officeDocument/2006/relationships/ctrlProp" Target="../ctrlProps/ctrlProp184.xml"/><Relationship Id="rId195" Type="http://schemas.openxmlformats.org/officeDocument/2006/relationships/ctrlProp" Target="../ctrlProps/ctrlProp200.xml"/><Relationship Id="rId209" Type="http://schemas.openxmlformats.org/officeDocument/2006/relationships/ctrlProp" Target="../ctrlProps/ctrlProp214.xml"/><Relationship Id="rId190" Type="http://schemas.openxmlformats.org/officeDocument/2006/relationships/ctrlProp" Target="../ctrlProps/ctrlProp195.xml"/><Relationship Id="rId204" Type="http://schemas.openxmlformats.org/officeDocument/2006/relationships/ctrlProp" Target="../ctrlProps/ctrlProp209.xml"/><Relationship Id="rId220" Type="http://schemas.openxmlformats.org/officeDocument/2006/relationships/ctrlProp" Target="../ctrlProps/ctrlProp225.xml"/><Relationship Id="rId225" Type="http://schemas.openxmlformats.org/officeDocument/2006/relationships/ctrlProp" Target="../ctrlProps/ctrlProp230.xml"/><Relationship Id="rId15" Type="http://schemas.openxmlformats.org/officeDocument/2006/relationships/ctrlProp" Target="../ctrlProps/ctrlProp20.xml"/><Relationship Id="rId36" Type="http://schemas.openxmlformats.org/officeDocument/2006/relationships/ctrlProp" Target="../ctrlProps/ctrlProp41.xml"/><Relationship Id="rId57" Type="http://schemas.openxmlformats.org/officeDocument/2006/relationships/ctrlProp" Target="../ctrlProps/ctrlProp62.xml"/><Relationship Id="rId106" Type="http://schemas.openxmlformats.org/officeDocument/2006/relationships/ctrlProp" Target="../ctrlProps/ctrlProp111.xml"/><Relationship Id="rId127" Type="http://schemas.openxmlformats.org/officeDocument/2006/relationships/ctrlProp" Target="../ctrlProps/ctrlProp132.xml"/><Relationship Id="rId10" Type="http://schemas.openxmlformats.org/officeDocument/2006/relationships/ctrlProp" Target="../ctrlProps/ctrlProp15.xml"/><Relationship Id="rId31" Type="http://schemas.openxmlformats.org/officeDocument/2006/relationships/ctrlProp" Target="../ctrlProps/ctrlProp36.xml"/><Relationship Id="rId52" Type="http://schemas.openxmlformats.org/officeDocument/2006/relationships/ctrlProp" Target="../ctrlProps/ctrlProp57.xml"/><Relationship Id="rId73" Type="http://schemas.openxmlformats.org/officeDocument/2006/relationships/ctrlProp" Target="../ctrlProps/ctrlProp78.xml"/><Relationship Id="rId78" Type="http://schemas.openxmlformats.org/officeDocument/2006/relationships/ctrlProp" Target="../ctrlProps/ctrlProp83.xml"/><Relationship Id="rId94" Type="http://schemas.openxmlformats.org/officeDocument/2006/relationships/ctrlProp" Target="../ctrlProps/ctrlProp99.xml"/><Relationship Id="rId99" Type="http://schemas.openxmlformats.org/officeDocument/2006/relationships/ctrlProp" Target="../ctrlProps/ctrlProp104.xml"/><Relationship Id="rId101" Type="http://schemas.openxmlformats.org/officeDocument/2006/relationships/ctrlProp" Target="../ctrlProps/ctrlProp106.xml"/><Relationship Id="rId122" Type="http://schemas.openxmlformats.org/officeDocument/2006/relationships/ctrlProp" Target="../ctrlProps/ctrlProp127.xml"/><Relationship Id="rId143" Type="http://schemas.openxmlformats.org/officeDocument/2006/relationships/ctrlProp" Target="../ctrlProps/ctrlProp148.xml"/><Relationship Id="rId148" Type="http://schemas.openxmlformats.org/officeDocument/2006/relationships/ctrlProp" Target="../ctrlProps/ctrlProp153.xml"/><Relationship Id="rId164" Type="http://schemas.openxmlformats.org/officeDocument/2006/relationships/ctrlProp" Target="../ctrlProps/ctrlProp169.xml"/><Relationship Id="rId169" Type="http://schemas.openxmlformats.org/officeDocument/2006/relationships/ctrlProp" Target="../ctrlProps/ctrlProp174.xml"/><Relationship Id="rId185" Type="http://schemas.openxmlformats.org/officeDocument/2006/relationships/ctrlProp" Target="../ctrlProps/ctrlProp190.xml"/><Relationship Id="rId9" Type="http://schemas.openxmlformats.org/officeDocument/2006/relationships/ctrlProp" Target="../ctrlProps/ctrlProp14.xml"/><Relationship Id="rId180" Type="http://schemas.openxmlformats.org/officeDocument/2006/relationships/ctrlProp" Target="../ctrlProps/ctrlProp185.xml"/><Relationship Id="rId210" Type="http://schemas.openxmlformats.org/officeDocument/2006/relationships/ctrlProp" Target="../ctrlProps/ctrlProp215.xml"/><Relationship Id="rId215" Type="http://schemas.openxmlformats.org/officeDocument/2006/relationships/ctrlProp" Target="../ctrlProps/ctrlProp220.xml"/><Relationship Id="rId26" Type="http://schemas.openxmlformats.org/officeDocument/2006/relationships/ctrlProp" Target="../ctrlProps/ctrlProp31.xml"/><Relationship Id="rId231" Type="http://schemas.openxmlformats.org/officeDocument/2006/relationships/ctrlProp" Target="../ctrlProps/ctrlProp236.xml"/><Relationship Id="rId47" Type="http://schemas.openxmlformats.org/officeDocument/2006/relationships/ctrlProp" Target="../ctrlProps/ctrlProp52.xml"/><Relationship Id="rId68" Type="http://schemas.openxmlformats.org/officeDocument/2006/relationships/ctrlProp" Target="../ctrlProps/ctrlProp73.xml"/><Relationship Id="rId89" Type="http://schemas.openxmlformats.org/officeDocument/2006/relationships/ctrlProp" Target="../ctrlProps/ctrlProp94.xml"/><Relationship Id="rId112" Type="http://schemas.openxmlformats.org/officeDocument/2006/relationships/ctrlProp" Target="../ctrlProps/ctrlProp117.xml"/><Relationship Id="rId133" Type="http://schemas.openxmlformats.org/officeDocument/2006/relationships/ctrlProp" Target="../ctrlProps/ctrlProp138.xml"/><Relationship Id="rId154" Type="http://schemas.openxmlformats.org/officeDocument/2006/relationships/ctrlProp" Target="../ctrlProps/ctrlProp159.xml"/><Relationship Id="rId175" Type="http://schemas.openxmlformats.org/officeDocument/2006/relationships/ctrlProp" Target="../ctrlProps/ctrlProp180.xml"/><Relationship Id="rId196" Type="http://schemas.openxmlformats.org/officeDocument/2006/relationships/ctrlProp" Target="../ctrlProps/ctrlProp201.xml"/><Relationship Id="rId200" Type="http://schemas.openxmlformats.org/officeDocument/2006/relationships/ctrlProp" Target="../ctrlProps/ctrlProp205.xml"/><Relationship Id="rId16" Type="http://schemas.openxmlformats.org/officeDocument/2006/relationships/ctrlProp" Target="../ctrlProps/ctrlProp21.xml"/><Relationship Id="rId221" Type="http://schemas.openxmlformats.org/officeDocument/2006/relationships/ctrlProp" Target="../ctrlProps/ctrlProp226.xml"/><Relationship Id="rId37" Type="http://schemas.openxmlformats.org/officeDocument/2006/relationships/ctrlProp" Target="../ctrlProps/ctrlProp42.xml"/><Relationship Id="rId58" Type="http://schemas.openxmlformats.org/officeDocument/2006/relationships/ctrlProp" Target="../ctrlProps/ctrlProp63.xml"/><Relationship Id="rId79" Type="http://schemas.openxmlformats.org/officeDocument/2006/relationships/ctrlProp" Target="../ctrlProps/ctrlProp84.xml"/><Relationship Id="rId102" Type="http://schemas.openxmlformats.org/officeDocument/2006/relationships/ctrlProp" Target="../ctrlProps/ctrlProp107.xml"/><Relationship Id="rId123" Type="http://schemas.openxmlformats.org/officeDocument/2006/relationships/ctrlProp" Target="../ctrlProps/ctrlProp128.xml"/><Relationship Id="rId144" Type="http://schemas.openxmlformats.org/officeDocument/2006/relationships/ctrlProp" Target="../ctrlProps/ctrlProp149.xml"/><Relationship Id="rId90" Type="http://schemas.openxmlformats.org/officeDocument/2006/relationships/ctrlProp" Target="../ctrlProps/ctrlProp95.xml"/><Relationship Id="rId165" Type="http://schemas.openxmlformats.org/officeDocument/2006/relationships/ctrlProp" Target="../ctrlProps/ctrlProp170.xml"/><Relationship Id="rId186" Type="http://schemas.openxmlformats.org/officeDocument/2006/relationships/ctrlProp" Target="../ctrlProps/ctrlProp191.xml"/><Relationship Id="rId211" Type="http://schemas.openxmlformats.org/officeDocument/2006/relationships/ctrlProp" Target="../ctrlProps/ctrlProp216.xml"/><Relationship Id="rId232" Type="http://schemas.openxmlformats.org/officeDocument/2006/relationships/ctrlProp" Target="../ctrlProps/ctrlProp237.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4"/>
  <dimension ref="B2:E26"/>
  <sheetViews>
    <sheetView topLeftCell="A10" workbookViewId="0">
      <selection activeCell="E24" sqref="E24"/>
    </sheetView>
  </sheetViews>
  <sheetFormatPr defaultRowHeight="15.6"/>
  <cols>
    <col min="2" max="2" width="21.19921875" customWidth="1"/>
    <col min="3" max="3" width="42.19921875" bestFit="1" customWidth="1"/>
    <col min="5" max="5" width="16.296875" bestFit="1" customWidth="1"/>
  </cols>
  <sheetData>
    <row r="2" spans="2:5">
      <c r="B2" s="42" t="s">
        <v>190</v>
      </c>
      <c r="C2" s="42" t="s">
        <v>191</v>
      </c>
      <c r="D2" s="42" t="s">
        <v>192</v>
      </c>
      <c r="E2" s="42" t="s">
        <v>198</v>
      </c>
    </row>
    <row r="3" spans="2:5">
      <c r="B3" s="40" t="s">
        <v>195</v>
      </c>
      <c r="C3" s="40" t="s">
        <v>196</v>
      </c>
      <c r="D3" s="40">
        <v>0</v>
      </c>
      <c r="E3" s="40" t="s">
        <v>199</v>
      </c>
    </row>
    <row r="4" spans="2:5">
      <c r="B4" s="41" t="s">
        <v>197</v>
      </c>
      <c r="C4" s="40" t="s">
        <v>257</v>
      </c>
      <c r="D4" s="40" t="s">
        <v>301</v>
      </c>
      <c r="E4" s="40"/>
    </row>
    <row r="5" spans="2:5">
      <c r="B5" t="s">
        <v>283</v>
      </c>
      <c r="C5" s="40" t="s">
        <v>282</v>
      </c>
      <c r="D5" s="40" t="s">
        <v>303</v>
      </c>
      <c r="E5" s="40"/>
    </row>
    <row r="6" spans="2:5">
      <c r="B6" s="41" t="s">
        <v>200</v>
      </c>
      <c r="C6" s="40" t="s">
        <v>130</v>
      </c>
      <c r="D6" s="40" t="s">
        <v>193</v>
      </c>
      <c r="E6" s="40"/>
    </row>
    <row r="7" spans="2:5">
      <c r="B7" t="s">
        <v>284</v>
      </c>
      <c r="C7" s="40" t="s">
        <v>269</v>
      </c>
      <c r="D7" s="40" t="s">
        <v>193</v>
      </c>
      <c r="E7" s="40"/>
    </row>
    <row r="8" spans="2:5">
      <c r="B8" s="41" t="s">
        <v>224</v>
      </c>
      <c r="C8" s="40" t="s">
        <v>225</v>
      </c>
      <c r="D8" s="40" t="s">
        <v>193</v>
      </c>
      <c r="E8" s="40"/>
    </row>
    <row r="9" spans="2:5">
      <c r="B9" s="41" t="s">
        <v>208</v>
      </c>
      <c r="C9" s="40" t="s">
        <v>201</v>
      </c>
      <c r="D9" s="40" t="s">
        <v>193</v>
      </c>
      <c r="E9" s="40"/>
    </row>
    <row r="10" spans="2:5">
      <c r="B10" s="41" t="s">
        <v>209</v>
      </c>
      <c r="C10" s="40" t="s">
        <v>201</v>
      </c>
      <c r="D10" s="40" t="s">
        <v>193</v>
      </c>
      <c r="E10" s="40"/>
    </row>
    <row r="11" spans="2:5">
      <c r="B11" s="43" t="s">
        <v>206</v>
      </c>
      <c r="C11" s="43" t="s">
        <v>129</v>
      </c>
      <c r="D11" s="43"/>
      <c r="E11" s="43"/>
    </row>
    <row r="12" spans="2:5">
      <c r="B12" s="41" t="s">
        <v>309</v>
      </c>
      <c r="C12" s="40" t="s">
        <v>221</v>
      </c>
      <c r="D12" s="40" t="s">
        <v>193</v>
      </c>
      <c r="E12" s="40"/>
    </row>
    <row r="13" spans="2:5">
      <c r="B13" s="43" t="s">
        <v>207</v>
      </c>
      <c r="C13" s="43" t="s">
        <v>129</v>
      </c>
      <c r="D13" s="43"/>
      <c r="E13" s="43"/>
    </row>
    <row r="14" spans="2:5">
      <c r="B14" s="41" t="s">
        <v>202</v>
      </c>
      <c r="C14" s="40" t="s">
        <v>222</v>
      </c>
      <c r="D14" s="40" t="s">
        <v>193</v>
      </c>
      <c r="E14" s="40"/>
    </row>
    <row r="15" spans="2:5">
      <c r="B15" s="41" t="s">
        <v>203</v>
      </c>
      <c r="C15" s="40" t="s">
        <v>223</v>
      </c>
      <c r="D15" s="40" t="s">
        <v>193</v>
      </c>
      <c r="E15" s="40"/>
    </row>
    <row r="16" spans="2:5">
      <c r="B16" s="43" t="s">
        <v>210</v>
      </c>
      <c r="C16" s="43" t="s">
        <v>129</v>
      </c>
      <c r="D16" s="43"/>
      <c r="E16" s="43"/>
    </row>
    <row r="17" spans="2:5">
      <c r="B17" s="43" t="s">
        <v>211</v>
      </c>
      <c r="C17" s="43" t="s">
        <v>129</v>
      </c>
      <c r="D17" s="43"/>
      <c r="E17" s="43"/>
    </row>
    <row r="18" spans="2:5">
      <c r="B18" s="41" t="s">
        <v>312</v>
      </c>
      <c r="C18" s="40" t="s">
        <v>212</v>
      </c>
      <c r="D18" s="40" t="s">
        <v>303</v>
      </c>
      <c r="E18" s="40"/>
    </row>
    <row r="19" spans="2:5">
      <c r="B19" s="41" t="s">
        <v>204</v>
      </c>
      <c r="C19" s="40" t="s">
        <v>213</v>
      </c>
      <c r="D19" s="40" t="s">
        <v>193</v>
      </c>
      <c r="E19" s="40"/>
    </row>
    <row r="20" spans="2:5">
      <c r="B20" s="41" t="s">
        <v>205</v>
      </c>
      <c r="C20" s="40" t="s">
        <v>214</v>
      </c>
      <c r="D20" s="40" t="s">
        <v>193</v>
      </c>
      <c r="E20" s="40" t="s">
        <v>290</v>
      </c>
    </row>
    <row r="21" spans="2:5">
      <c r="B21" s="41" t="s">
        <v>218</v>
      </c>
      <c r="C21" s="40" t="s">
        <v>315</v>
      </c>
      <c r="D21" s="40" t="s">
        <v>303</v>
      </c>
      <c r="E21" s="40"/>
    </row>
    <row r="22" spans="2:5">
      <c r="B22" s="43" t="s">
        <v>215</v>
      </c>
      <c r="C22" s="43" t="s">
        <v>129</v>
      </c>
      <c r="D22" s="43"/>
      <c r="E22" s="43"/>
    </row>
    <row r="23" spans="2:5">
      <c r="B23" s="43" t="s">
        <v>216</v>
      </c>
      <c r="C23" s="43" t="s">
        <v>129</v>
      </c>
      <c r="D23" s="43"/>
      <c r="E23" s="43"/>
    </row>
    <row r="24" spans="2:5">
      <c r="B24" s="43" t="s">
        <v>217</v>
      </c>
      <c r="C24" s="43" t="s">
        <v>129</v>
      </c>
      <c r="D24" s="43"/>
      <c r="E24" s="43"/>
    </row>
    <row r="25" spans="2:5">
      <c r="B25" s="43" t="s">
        <v>219</v>
      </c>
      <c r="C25" s="43" t="s">
        <v>129</v>
      </c>
      <c r="D25" s="43"/>
      <c r="E25" s="43"/>
    </row>
    <row r="26" spans="2:5">
      <c r="B26" s="43" t="s">
        <v>220</v>
      </c>
      <c r="C26" s="43" t="s">
        <v>129</v>
      </c>
      <c r="D26" s="43"/>
      <c r="E26" s="43"/>
    </row>
  </sheetData>
  <hyperlinks>
    <hyperlink ref="B6" location="'F03A Audit Planning for 3 years'!A1" display="AUD-F-03A"/>
    <hyperlink ref="B9" location="'F07 S1Opening&amp;Closing Meeting'!A1" display="AUD-F-07 S1"/>
    <hyperlink ref="B10" location="'F07 S2Opening&amp;Closing Meeting'!A1" display="AUD-F-07 S2"/>
    <hyperlink ref="B12" location="'F09A S1Report'!A1" display="AUD-F-09 A"/>
    <hyperlink ref="B14" location="'F11&amp;F12 S2Plan&amp;Schedule'!A1" display="AUD-F-11"/>
    <hyperlink ref="B15" location="'F11&amp;F12 S2Plan&amp;Schedule'!A1" display="AUD-F-12"/>
    <hyperlink ref="B18" location="'F15A S2Report'!A1" display="AUD-F-15 A"/>
    <hyperlink ref="B19" location="'F16&amp;F17 CAR'!A1" display="AUD-F-16"/>
    <hyperlink ref="B20" location="'F16&amp;F17 CAR'!A1" display="AUD-F-17"/>
    <hyperlink ref="B4" location="'F02 Application Form'!Check10" display="AUD-F-02"/>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8">
    <pageSetUpPr fitToPage="1"/>
  </sheetPr>
  <dimension ref="A1:P34"/>
  <sheetViews>
    <sheetView showGridLines="0" zoomScaleNormal="100" workbookViewId="0">
      <selection activeCell="A55" sqref="A55:M55"/>
    </sheetView>
  </sheetViews>
  <sheetFormatPr defaultColWidth="11" defaultRowHeight="15.6"/>
  <cols>
    <col min="1" max="1" width="4.19921875" customWidth="1"/>
    <col min="2" max="2" width="13.69921875" customWidth="1"/>
    <col min="3" max="3" width="2.5" customWidth="1"/>
    <col min="4" max="4" width="4.19921875" customWidth="1"/>
    <col min="5" max="5" width="6.69921875" customWidth="1"/>
    <col min="6" max="6" width="7.19921875" customWidth="1"/>
    <col min="7" max="8" width="3.69921875" customWidth="1"/>
    <col min="9" max="9" width="8.19921875" customWidth="1"/>
    <col min="10" max="10" width="3.69921875" customWidth="1"/>
    <col min="11" max="11" width="5.19921875" customWidth="1"/>
    <col min="12" max="12" width="11.19921875" customWidth="1"/>
    <col min="13" max="13" width="5" customWidth="1"/>
    <col min="14" max="14" width="6.19921875" customWidth="1"/>
    <col min="15" max="15" width="10.69921875" customWidth="1"/>
  </cols>
  <sheetData>
    <row r="1" spans="1:16" s="10" customFormat="1" ht="28.2" customHeight="1" thickBot="1">
      <c r="A1" s="382" t="s">
        <v>135</v>
      </c>
      <c r="B1" s="383"/>
      <c r="C1" s="383"/>
      <c r="D1" s="383"/>
      <c r="E1" s="383"/>
      <c r="F1" s="384"/>
      <c r="G1" s="384"/>
      <c r="H1" s="384"/>
      <c r="I1" s="384"/>
      <c r="J1" s="384"/>
      <c r="K1" s="383"/>
      <c r="L1" s="384"/>
      <c r="M1" s="384"/>
      <c r="N1" s="384"/>
      <c r="O1" s="385"/>
      <c r="P1" s="44" t="s">
        <v>194</v>
      </c>
    </row>
    <row r="2" spans="1:16" s="10" customFormat="1" ht="28.2" customHeight="1" thickBot="1">
      <c r="A2" s="314" t="s">
        <v>141</v>
      </c>
      <c r="B2" s="315"/>
      <c r="C2" s="315"/>
      <c r="D2" s="315"/>
      <c r="E2" s="315"/>
      <c r="F2" s="308" t="str">
        <f>IF(ST2AUDDATE1=0, " ",ST2AUDDATE1)</f>
        <v xml:space="preserve"> </v>
      </c>
      <c r="G2" s="309"/>
      <c r="H2" s="309"/>
      <c r="I2" s="309"/>
      <c r="J2" s="310"/>
      <c r="K2" s="74" t="s">
        <v>343</v>
      </c>
      <c r="L2" s="308" t="str">
        <f>IF(ST2AUDDATE2=0, " ",ST2AUDDATE2)</f>
        <v xml:space="preserve"> </v>
      </c>
      <c r="M2" s="309"/>
      <c r="N2" s="309"/>
      <c r="O2" s="310"/>
    </row>
    <row r="3" spans="1:16" s="10" customFormat="1" ht="28.2" customHeight="1">
      <c r="A3" s="311" t="s">
        <v>99</v>
      </c>
      <c r="B3" s="312"/>
      <c r="C3" s="312"/>
      <c r="D3" s="312"/>
      <c r="E3" s="313"/>
      <c r="F3" s="319" t="str">
        <f>'F03 App Rev &amp; F03-01 Aud Pln'!B8</f>
        <v>ISO 9001:2015</v>
      </c>
      <c r="G3" s="320"/>
      <c r="H3" s="320"/>
      <c r="I3" s="320"/>
      <c r="J3" s="320"/>
      <c r="K3" s="321"/>
      <c r="L3" s="320"/>
      <c r="M3" s="320"/>
      <c r="N3" s="320"/>
      <c r="O3" s="322"/>
    </row>
    <row r="4" spans="1:16" s="10" customFormat="1" ht="21" customHeight="1">
      <c r="A4" s="304" t="s">
        <v>63</v>
      </c>
      <c r="B4" s="304"/>
      <c r="C4" s="304"/>
      <c r="D4" s="304"/>
      <c r="E4" s="304"/>
      <c r="F4" s="304"/>
      <c r="G4" s="304"/>
      <c r="H4" s="304"/>
      <c r="I4" s="304"/>
      <c r="J4" s="304"/>
      <c r="K4" s="304"/>
      <c r="L4" s="304"/>
      <c r="M4" s="304"/>
      <c r="N4" s="304"/>
      <c r="O4" s="304"/>
    </row>
    <row r="5" spans="1:16" s="10" customFormat="1" ht="28.2" customHeight="1">
      <c r="A5" s="386" t="s">
        <v>64</v>
      </c>
      <c r="B5" s="388" t="s">
        <v>33</v>
      </c>
      <c r="C5" s="389"/>
      <c r="D5" s="389"/>
      <c r="E5" s="390"/>
      <c r="F5" s="388" t="s">
        <v>65</v>
      </c>
      <c r="G5" s="389"/>
      <c r="H5" s="389"/>
      <c r="I5" s="390"/>
      <c r="J5" s="394" t="s">
        <v>21</v>
      </c>
      <c r="K5" s="395"/>
      <c r="L5" s="395"/>
      <c r="M5" s="395"/>
      <c r="N5" s="395"/>
      <c r="O5" s="396"/>
    </row>
    <row r="6" spans="1:16" s="10" customFormat="1" ht="28.2" customHeight="1">
      <c r="A6" s="387"/>
      <c r="B6" s="391"/>
      <c r="C6" s="392"/>
      <c r="D6" s="392"/>
      <c r="E6" s="393"/>
      <c r="F6" s="391"/>
      <c r="G6" s="392"/>
      <c r="H6" s="392"/>
      <c r="I6" s="393"/>
      <c r="J6" s="397" t="s">
        <v>295</v>
      </c>
      <c r="K6" s="398"/>
      <c r="L6" s="399"/>
      <c r="M6" s="397" t="s">
        <v>296</v>
      </c>
      <c r="N6" s="398"/>
      <c r="O6" s="399"/>
    </row>
    <row r="7" spans="1:16" s="10" customFormat="1" ht="28.2" customHeight="1">
      <c r="A7" s="81"/>
      <c r="B7" s="302"/>
      <c r="C7" s="302"/>
      <c r="D7" s="302"/>
      <c r="E7" s="302"/>
      <c r="F7" s="302"/>
      <c r="G7" s="302"/>
      <c r="H7" s="302"/>
      <c r="I7" s="302"/>
      <c r="J7" s="302"/>
      <c r="K7" s="302"/>
      <c r="L7" s="302"/>
      <c r="M7" s="302"/>
      <c r="N7" s="302"/>
      <c r="O7" s="302"/>
    </row>
    <row r="8" spans="1:16" s="10" customFormat="1" ht="28.2" customHeight="1">
      <c r="A8" s="81"/>
      <c r="B8" s="302"/>
      <c r="C8" s="302"/>
      <c r="D8" s="302"/>
      <c r="E8" s="302"/>
      <c r="F8" s="302"/>
      <c r="G8" s="302"/>
      <c r="H8" s="302"/>
      <c r="I8" s="302"/>
      <c r="J8" s="302"/>
      <c r="K8" s="302"/>
      <c r="L8" s="302"/>
      <c r="M8" s="302"/>
      <c r="N8" s="302"/>
      <c r="O8" s="302"/>
    </row>
    <row r="9" spans="1:16" s="10" customFormat="1" ht="28.2" customHeight="1">
      <c r="A9" s="81"/>
      <c r="B9" s="316"/>
      <c r="C9" s="317"/>
      <c r="D9" s="317"/>
      <c r="E9" s="318"/>
      <c r="F9" s="302"/>
      <c r="G9" s="302"/>
      <c r="H9" s="302"/>
      <c r="I9" s="302"/>
      <c r="J9" s="302"/>
      <c r="K9" s="302"/>
      <c r="L9" s="302"/>
      <c r="M9" s="302"/>
      <c r="N9" s="302"/>
      <c r="O9" s="302"/>
    </row>
    <row r="10" spans="1:16" s="10" customFormat="1" ht="28.2" customHeight="1">
      <c r="A10" s="81"/>
      <c r="B10" s="302"/>
      <c r="C10" s="302"/>
      <c r="D10" s="302"/>
      <c r="E10" s="302"/>
      <c r="F10" s="302"/>
      <c r="G10" s="302"/>
      <c r="H10" s="302"/>
      <c r="I10" s="302"/>
      <c r="J10" s="302"/>
      <c r="K10" s="302"/>
      <c r="L10" s="302"/>
      <c r="M10" s="302"/>
      <c r="N10" s="302"/>
      <c r="O10" s="302"/>
    </row>
    <row r="11" spans="1:16" s="10" customFormat="1" ht="28.2" customHeight="1">
      <c r="A11" s="81"/>
      <c r="B11" s="302"/>
      <c r="C11" s="302"/>
      <c r="D11" s="302"/>
      <c r="E11" s="302"/>
      <c r="F11" s="302"/>
      <c r="G11" s="302"/>
      <c r="H11" s="302"/>
      <c r="I11" s="302"/>
      <c r="J11" s="302"/>
      <c r="K11" s="302"/>
      <c r="L11" s="302"/>
      <c r="M11" s="302"/>
      <c r="N11" s="302"/>
      <c r="O11" s="302"/>
    </row>
    <row r="12" spans="1:16" s="10" customFormat="1" ht="28.2" customHeight="1">
      <c r="A12" s="81"/>
      <c r="B12" s="302"/>
      <c r="C12" s="302"/>
      <c r="D12" s="302"/>
      <c r="E12" s="302"/>
      <c r="F12" s="302"/>
      <c r="G12" s="302"/>
      <c r="H12" s="302"/>
      <c r="I12" s="302"/>
      <c r="J12" s="302"/>
      <c r="K12" s="302"/>
      <c r="L12" s="302"/>
      <c r="M12" s="302"/>
      <c r="N12" s="302"/>
      <c r="O12" s="302"/>
    </row>
    <row r="13" spans="1:16" s="10" customFormat="1" ht="28.2" customHeight="1">
      <c r="A13" s="81"/>
      <c r="B13" s="302"/>
      <c r="C13" s="302"/>
      <c r="D13" s="302"/>
      <c r="E13" s="302"/>
      <c r="F13" s="302"/>
      <c r="G13" s="302"/>
      <c r="H13" s="302"/>
      <c r="I13" s="302"/>
      <c r="J13" s="302"/>
      <c r="K13" s="302"/>
      <c r="L13" s="302"/>
      <c r="M13" s="302"/>
      <c r="N13" s="302"/>
      <c r="O13" s="302"/>
    </row>
    <row r="14" spans="1:16" s="10" customFormat="1" ht="28.2" customHeight="1">
      <c r="A14" s="81"/>
      <c r="B14" s="302"/>
      <c r="C14" s="302"/>
      <c r="D14" s="302"/>
      <c r="E14" s="302"/>
      <c r="F14" s="302"/>
      <c r="G14" s="302"/>
      <c r="H14" s="302"/>
      <c r="I14" s="302"/>
      <c r="J14" s="302"/>
      <c r="K14" s="302"/>
      <c r="L14" s="302"/>
      <c r="M14" s="302"/>
      <c r="N14" s="302"/>
      <c r="O14" s="302"/>
    </row>
    <row r="15" spans="1:16" s="10" customFormat="1" ht="28.2" customHeight="1">
      <c r="A15" s="81"/>
      <c r="B15" s="302"/>
      <c r="C15" s="302"/>
      <c r="D15" s="302"/>
      <c r="E15" s="302"/>
      <c r="F15" s="302"/>
      <c r="G15" s="302"/>
      <c r="H15" s="302"/>
      <c r="I15" s="302"/>
      <c r="J15" s="302"/>
      <c r="K15" s="302"/>
      <c r="L15" s="302"/>
      <c r="M15" s="302"/>
      <c r="N15" s="302"/>
      <c r="O15" s="302"/>
    </row>
    <row r="16" spans="1:16" s="10" customFormat="1" ht="28.2" customHeight="1">
      <c r="A16" s="81"/>
      <c r="B16" s="302"/>
      <c r="C16" s="302"/>
      <c r="D16" s="302"/>
      <c r="E16" s="302"/>
      <c r="F16" s="302"/>
      <c r="G16" s="302"/>
      <c r="H16" s="302"/>
      <c r="I16" s="302"/>
      <c r="J16" s="302"/>
      <c r="K16" s="302"/>
      <c r="L16" s="302"/>
      <c r="M16" s="302"/>
      <c r="N16" s="302"/>
      <c r="O16" s="302"/>
    </row>
    <row r="17" spans="1:15" s="10" customFormat="1" ht="28.2" customHeight="1">
      <c r="A17" s="81"/>
      <c r="B17" s="302"/>
      <c r="C17" s="302"/>
      <c r="D17" s="302"/>
      <c r="E17" s="302"/>
      <c r="F17" s="302"/>
      <c r="G17" s="302"/>
      <c r="H17" s="302"/>
      <c r="I17" s="302"/>
      <c r="J17" s="302"/>
      <c r="K17" s="302"/>
      <c r="L17" s="302"/>
      <c r="M17" s="302"/>
      <c r="N17" s="302"/>
      <c r="O17" s="302"/>
    </row>
    <row r="18" spans="1:15" s="10" customFormat="1" ht="28.2" customHeight="1">
      <c r="A18" s="81"/>
      <c r="B18" s="302"/>
      <c r="C18" s="302"/>
      <c r="D18" s="302"/>
      <c r="E18" s="302"/>
      <c r="F18" s="302"/>
      <c r="G18" s="302"/>
      <c r="H18" s="302"/>
      <c r="I18" s="302"/>
      <c r="J18" s="302"/>
      <c r="K18" s="302"/>
      <c r="L18" s="302"/>
      <c r="M18" s="302"/>
      <c r="N18" s="302"/>
      <c r="O18" s="302"/>
    </row>
    <row r="19" spans="1:15" s="10" customFormat="1" ht="28.2" customHeight="1">
      <c r="A19" s="81"/>
      <c r="B19" s="302"/>
      <c r="C19" s="302"/>
      <c r="D19" s="302"/>
      <c r="E19" s="302"/>
      <c r="F19" s="302"/>
      <c r="G19" s="302"/>
      <c r="H19" s="302"/>
      <c r="I19" s="302"/>
      <c r="J19" s="302"/>
      <c r="K19" s="302"/>
      <c r="L19" s="302"/>
      <c r="M19" s="302"/>
      <c r="N19" s="302"/>
      <c r="O19" s="302"/>
    </row>
    <row r="20" spans="1:15" s="10" customFormat="1" ht="28.2" customHeight="1">
      <c r="A20" s="81"/>
      <c r="B20" s="302"/>
      <c r="C20" s="302"/>
      <c r="D20" s="302"/>
      <c r="E20" s="302"/>
      <c r="F20" s="302"/>
      <c r="G20" s="302"/>
      <c r="H20" s="302"/>
      <c r="I20" s="302"/>
      <c r="J20" s="302"/>
      <c r="K20" s="302"/>
      <c r="L20" s="302"/>
      <c r="M20" s="302"/>
      <c r="N20" s="302"/>
      <c r="O20" s="302"/>
    </row>
    <row r="21" spans="1:15" s="10" customFormat="1" ht="28.2" customHeight="1">
      <c r="A21" s="81"/>
      <c r="B21" s="302"/>
      <c r="C21" s="302"/>
      <c r="D21" s="302"/>
      <c r="E21" s="302"/>
      <c r="F21" s="302"/>
      <c r="G21" s="302"/>
      <c r="H21" s="302"/>
      <c r="I21" s="302"/>
      <c r="J21" s="302"/>
      <c r="K21" s="302"/>
      <c r="L21" s="302"/>
      <c r="M21" s="302"/>
      <c r="N21" s="302"/>
      <c r="O21" s="302"/>
    </row>
    <row r="22" spans="1:15" s="10" customFormat="1" ht="28.2" customHeight="1">
      <c r="A22" s="81"/>
      <c r="B22" s="302"/>
      <c r="C22" s="302"/>
      <c r="D22" s="302"/>
      <c r="E22" s="302"/>
      <c r="F22" s="302"/>
      <c r="G22" s="302"/>
      <c r="H22" s="302"/>
      <c r="I22" s="302"/>
      <c r="J22" s="302"/>
      <c r="K22" s="302"/>
      <c r="L22" s="302"/>
      <c r="M22" s="302"/>
      <c r="N22" s="302"/>
      <c r="O22" s="302"/>
    </row>
    <row r="23" spans="1:15" s="10" customFormat="1" ht="28.2" customHeight="1">
      <c r="A23" s="81"/>
      <c r="B23" s="302"/>
      <c r="C23" s="302"/>
      <c r="D23" s="302"/>
      <c r="E23" s="302"/>
      <c r="F23" s="302"/>
      <c r="G23" s="302"/>
      <c r="H23" s="302"/>
      <c r="I23" s="302"/>
      <c r="J23" s="302"/>
      <c r="K23" s="302"/>
      <c r="L23" s="302"/>
      <c r="M23" s="302"/>
      <c r="N23" s="302"/>
      <c r="O23" s="302"/>
    </row>
    <row r="24" spans="1:15" s="10" customFormat="1" ht="28.2" customHeight="1">
      <c r="A24" s="81"/>
      <c r="B24" s="302"/>
      <c r="C24" s="302"/>
      <c r="D24" s="302"/>
      <c r="E24" s="302"/>
      <c r="F24" s="302"/>
      <c r="G24" s="302"/>
      <c r="H24" s="302"/>
      <c r="I24" s="302"/>
      <c r="J24" s="302"/>
      <c r="K24" s="302"/>
      <c r="L24" s="302"/>
      <c r="M24" s="302"/>
      <c r="N24" s="302"/>
      <c r="O24" s="302"/>
    </row>
    <row r="25" spans="1:15" ht="18" customHeight="1">
      <c r="A25" s="81"/>
      <c r="B25" s="302"/>
      <c r="C25" s="302"/>
      <c r="D25" s="302"/>
      <c r="E25" s="302"/>
      <c r="F25" s="302"/>
      <c r="G25" s="302"/>
      <c r="H25" s="302"/>
      <c r="I25" s="302"/>
      <c r="J25" s="302"/>
      <c r="K25" s="302"/>
      <c r="L25" s="302"/>
      <c r="M25" s="302"/>
      <c r="N25" s="302"/>
      <c r="O25" s="302"/>
    </row>
    <row r="26" spans="1:15" ht="18" customHeight="1">
      <c r="A26" s="81"/>
      <c r="B26" s="302"/>
      <c r="C26" s="302"/>
      <c r="D26" s="302"/>
      <c r="E26" s="302"/>
      <c r="F26" s="302"/>
      <c r="G26" s="302"/>
      <c r="H26" s="302"/>
      <c r="I26" s="302"/>
      <c r="J26" s="302"/>
      <c r="K26" s="302"/>
      <c r="L26" s="302"/>
      <c r="M26" s="302"/>
      <c r="N26" s="302"/>
      <c r="O26" s="302"/>
    </row>
    <row r="27" spans="1:15" ht="18" customHeight="1">
      <c r="A27" s="163" t="s">
        <v>307</v>
      </c>
      <c r="B27" s="163"/>
      <c r="C27" s="163"/>
      <c r="D27" s="163"/>
      <c r="E27" s="163"/>
      <c r="F27" s="163"/>
      <c r="G27" s="163"/>
      <c r="H27" s="163"/>
      <c r="I27" s="163"/>
      <c r="J27" s="163"/>
      <c r="K27" s="163"/>
      <c r="L27" s="163"/>
      <c r="M27" s="163"/>
      <c r="N27" s="163"/>
      <c r="O27" s="163"/>
    </row>
    <row r="28" spans="1:15" ht="31.2" customHeight="1"/>
    <row r="29" spans="1:15" ht="16.2" customHeight="1"/>
    <row r="31" spans="1:15" ht="28.95" customHeight="1"/>
    <row r="32" spans="1:15" ht="18" customHeight="1"/>
    <row r="34" ht="31.2" customHeight="1"/>
  </sheetData>
  <sheetProtection selectLockedCells="1"/>
  <mergeCells count="94">
    <mergeCell ref="A3:E3"/>
    <mergeCell ref="F3:O3"/>
    <mergeCell ref="A27:O27"/>
    <mergeCell ref="A1:O1"/>
    <mergeCell ref="A4:O4"/>
    <mergeCell ref="A5:A6"/>
    <mergeCell ref="B5:E6"/>
    <mergeCell ref="F5:I6"/>
    <mergeCell ref="J5:O5"/>
    <mergeCell ref="J6:L6"/>
    <mergeCell ref="M6:O6"/>
    <mergeCell ref="B7:E7"/>
    <mergeCell ref="F7:I7"/>
    <mergeCell ref="J7:L7"/>
    <mergeCell ref="A2:E2"/>
    <mergeCell ref="M7:O7"/>
    <mergeCell ref="B8:E8"/>
    <mergeCell ref="F8:I8"/>
    <mergeCell ref="J8:L8"/>
    <mergeCell ref="M8:O8"/>
    <mergeCell ref="B9:E9"/>
    <mergeCell ref="F9:I9"/>
    <mergeCell ref="J9:L9"/>
    <mergeCell ref="M9:O9"/>
    <mergeCell ref="B10:E10"/>
    <mergeCell ref="F10:I10"/>
    <mergeCell ref="J10:L10"/>
    <mergeCell ref="M10:O10"/>
    <mergeCell ref="B11:E11"/>
    <mergeCell ref="F11:I11"/>
    <mergeCell ref="J11:L11"/>
    <mergeCell ref="M11:O11"/>
    <mergeCell ref="B12:E12"/>
    <mergeCell ref="F12:I12"/>
    <mergeCell ref="J12:L12"/>
    <mergeCell ref="M12:O12"/>
    <mergeCell ref="B13:E13"/>
    <mergeCell ref="F13:I13"/>
    <mergeCell ref="J13:L13"/>
    <mergeCell ref="M13:O13"/>
    <mergeCell ref="B14:E14"/>
    <mergeCell ref="F14:I14"/>
    <mergeCell ref="J14:L14"/>
    <mergeCell ref="M14:O14"/>
    <mergeCell ref="B15:E15"/>
    <mergeCell ref="F15:I15"/>
    <mergeCell ref="J15:L15"/>
    <mergeCell ref="M15:O15"/>
    <mergeCell ref="B16:E16"/>
    <mergeCell ref="F16:I16"/>
    <mergeCell ref="J16:L16"/>
    <mergeCell ref="M16:O16"/>
    <mergeCell ref="J17:L17"/>
    <mergeCell ref="M17:O17"/>
    <mergeCell ref="B18:E18"/>
    <mergeCell ref="F18:I18"/>
    <mergeCell ref="J18:L18"/>
    <mergeCell ref="M18:O18"/>
    <mergeCell ref="B26:E26"/>
    <mergeCell ref="F26:I26"/>
    <mergeCell ref="J26:L26"/>
    <mergeCell ref="M26:O26"/>
    <mergeCell ref="M21:O21"/>
    <mergeCell ref="B22:E22"/>
    <mergeCell ref="F22:I22"/>
    <mergeCell ref="J22:L22"/>
    <mergeCell ref="M22:O22"/>
    <mergeCell ref="B21:E21"/>
    <mergeCell ref="F21:I21"/>
    <mergeCell ref="J21:L21"/>
    <mergeCell ref="B24:E24"/>
    <mergeCell ref="F24:I24"/>
    <mergeCell ref="J24:L24"/>
    <mergeCell ref="M24:O24"/>
    <mergeCell ref="B25:E25"/>
    <mergeCell ref="F25:I25"/>
    <mergeCell ref="J25:L25"/>
    <mergeCell ref="M25:O25"/>
    <mergeCell ref="F2:J2"/>
    <mergeCell ref="L2:O2"/>
    <mergeCell ref="B23:E23"/>
    <mergeCell ref="F23:I23"/>
    <mergeCell ref="J23:L23"/>
    <mergeCell ref="M23:O23"/>
    <mergeCell ref="B19:E19"/>
    <mergeCell ref="F19:I19"/>
    <mergeCell ref="J19:L19"/>
    <mergeCell ref="M19:O19"/>
    <mergeCell ref="B20:E20"/>
    <mergeCell ref="F20:I20"/>
    <mergeCell ref="J20:L20"/>
    <mergeCell ref="M20:O20"/>
    <mergeCell ref="B17:E17"/>
    <mergeCell ref="F17:I17"/>
  </mergeCells>
  <hyperlinks>
    <hyperlink ref="P1" location="'Index '!A1" display="Index"/>
  </hyperlinks>
  <pageMargins left="0.62992125984251968" right="0.27559055118110237" top="1.2598425196850394" bottom="0.74803149606299213" header="0.31496062992125984" footer="0.31496062992125984"/>
  <pageSetup paperSize="9" scale="89" fitToHeight="0" pageOrder="overThenDown" orientation="portrait" r:id="rId1"/>
  <headerFooter>
    <oddHeader xml:space="preserve">&amp;L&amp;G
</oddHeader>
    <oddFooter>Page &amp;P</oddFooter>
  </headerFooter>
  <legacyDrawingHF r:id="rId2"/>
</worksheet>
</file>

<file path=xl/worksheets/sheet11.xml><?xml version="1.0" encoding="utf-8"?>
<worksheet xmlns="http://schemas.openxmlformats.org/spreadsheetml/2006/main" xmlns:r="http://schemas.openxmlformats.org/officeDocument/2006/relationships">
  <sheetPr codeName="Sheet9">
    <pageSetUpPr fitToPage="1"/>
  </sheetPr>
  <dimension ref="A1:P74"/>
  <sheetViews>
    <sheetView showGridLines="0" topLeftCell="A37" zoomScale="130" zoomScaleNormal="130" zoomScalePageLayoutView="125" workbookViewId="0">
      <selection activeCell="A55" sqref="A55:M55"/>
    </sheetView>
  </sheetViews>
  <sheetFormatPr defaultColWidth="11" defaultRowHeight="15.6"/>
  <cols>
    <col min="1" max="1" width="6.5" customWidth="1"/>
    <col min="2" max="2" width="20.69921875" customWidth="1"/>
    <col min="3" max="3" width="7.19921875" customWidth="1"/>
    <col min="4" max="4" width="5.69921875" customWidth="1"/>
    <col min="5" max="5" width="9.69921875" bestFit="1" customWidth="1"/>
    <col min="6" max="6" width="5.296875" customWidth="1"/>
    <col min="7" max="7" width="5.09765625" customWidth="1"/>
    <col min="8" max="8" width="5.5" customWidth="1"/>
    <col min="9" max="9" width="8.796875" customWidth="1"/>
    <col min="10" max="10" width="5.69921875" customWidth="1"/>
    <col min="11" max="11" width="5.09765625" customWidth="1"/>
    <col min="12" max="12" width="12.296875" customWidth="1"/>
    <col min="13" max="13" width="4.796875" customWidth="1"/>
    <col min="14" max="14" width="5.5" customWidth="1"/>
    <col min="15" max="15" width="10.19921875" customWidth="1"/>
  </cols>
  <sheetData>
    <row r="1" spans="1:16" ht="21">
      <c r="A1" s="261" t="s">
        <v>123</v>
      </c>
      <c r="B1" s="262"/>
      <c r="C1" s="262"/>
      <c r="D1" s="262"/>
      <c r="E1" s="262"/>
      <c r="F1" s="262"/>
      <c r="G1" s="262"/>
      <c r="H1" s="262"/>
      <c r="I1" s="262"/>
      <c r="J1" s="262"/>
      <c r="K1" s="262"/>
      <c r="L1" s="262"/>
      <c r="M1" s="262"/>
      <c r="N1" s="262"/>
      <c r="O1" s="262"/>
      <c r="P1" s="38" t="s">
        <v>194</v>
      </c>
    </row>
    <row r="2" spans="1:16" ht="21">
      <c r="A2" s="261" t="s">
        <v>273</v>
      </c>
      <c r="B2" s="262"/>
      <c r="C2" s="262"/>
      <c r="D2" s="262"/>
      <c r="E2" s="262"/>
      <c r="F2" s="262"/>
      <c r="G2" s="262"/>
      <c r="H2" s="262"/>
      <c r="I2" s="262"/>
      <c r="J2" s="262"/>
      <c r="K2" s="262"/>
      <c r="L2" s="262"/>
      <c r="M2" s="262"/>
      <c r="N2" s="262"/>
      <c r="O2" s="262"/>
    </row>
    <row r="3" spans="1:16" ht="18" customHeight="1">
      <c r="A3" s="332" t="s">
        <v>58</v>
      </c>
      <c r="B3" s="332"/>
      <c r="C3" s="332"/>
      <c r="D3" s="332"/>
      <c r="E3" s="332"/>
      <c r="F3" s="332"/>
      <c r="G3" s="332"/>
      <c r="H3" s="332"/>
      <c r="I3" s="332"/>
      <c r="J3" s="332"/>
      <c r="K3" s="332"/>
      <c r="L3" s="332"/>
      <c r="M3" s="332"/>
      <c r="N3" s="332"/>
      <c r="O3" s="332"/>
    </row>
    <row r="4" spans="1:16" ht="24" customHeight="1">
      <c r="A4" s="29">
        <v>1.1000000000000001</v>
      </c>
      <c r="B4" s="263" t="s">
        <v>336</v>
      </c>
      <c r="C4" s="263"/>
      <c r="D4" s="268" t="str">
        <f>IF(ID=0, " ",ID)</f>
        <v xml:space="preserve"> </v>
      </c>
      <c r="E4" s="268"/>
      <c r="F4" s="268"/>
      <c r="G4" s="268"/>
      <c r="H4" s="268"/>
      <c r="I4" s="272"/>
      <c r="J4" s="273"/>
      <c r="K4" s="273"/>
      <c r="L4" s="273"/>
      <c r="M4" s="273"/>
      <c r="N4" s="273"/>
      <c r="O4" s="274"/>
    </row>
    <row r="5" spans="1:16" ht="51" customHeight="1">
      <c r="A5" s="29">
        <v>1.2</v>
      </c>
      <c r="B5" s="263" t="s">
        <v>29</v>
      </c>
      <c r="C5" s="263"/>
      <c r="D5" s="267" t="str">
        <f>IF(ORGN=0, " ",ORGN)</f>
        <v xml:space="preserve"> </v>
      </c>
      <c r="E5" s="267"/>
      <c r="F5" s="267"/>
      <c r="G5" s="267"/>
      <c r="H5" s="267"/>
      <c r="I5" s="267"/>
      <c r="J5" s="267"/>
      <c r="K5" s="267"/>
      <c r="L5" s="267"/>
      <c r="M5" s="267"/>
      <c r="N5" s="267"/>
      <c r="O5" s="267"/>
    </row>
    <row r="6" spans="1:16" ht="84" customHeight="1">
      <c r="A6" s="29">
        <v>1.3</v>
      </c>
      <c r="B6" s="263" t="s">
        <v>1</v>
      </c>
      <c r="C6" s="263"/>
      <c r="D6" s="267" t="str">
        <f>IF(ORGADD=0," ",ORGADD)</f>
        <v xml:space="preserve"> </v>
      </c>
      <c r="E6" s="267"/>
      <c r="F6" s="267"/>
      <c r="G6" s="267"/>
      <c r="H6" s="267"/>
      <c r="I6" s="267"/>
      <c r="J6" s="267"/>
      <c r="K6" s="267"/>
      <c r="L6" s="267"/>
      <c r="M6" s="267"/>
      <c r="N6" s="267"/>
      <c r="O6" s="267"/>
    </row>
    <row r="7" spans="1:16" ht="30" customHeight="1">
      <c r="A7" s="29">
        <v>1.4</v>
      </c>
      <c r="B7" s="263" t="s">
        <v>4</v>
      </c>
      <c r="C7" s="263"/>
      <c r="D7" s="267" t="str">
        <f>IF(CONTACTPERS=0, " ",CONTACTPERS)</f>
        <v xml:space="preserve"> </v>
      </c>
      <c r="E7" s="267"/>
      <c r="F7" s="267"/>
      <c r="G7" s="267"/>
      <c r="H7" s="267"/>
      <c r="I7" s="268" t="s">
        <v>34</v>
      </c>
      <c r="J7" s="268"/>
      <c r="K7" s="268"/>
      <c r="L7" s="288" t="str">
        <f>IF(CONTACTNUM=0, " ",CONTACTNUM)</f>
        <v xml:space="preserve"> </v>
      </c>
      <c r="M7" s="288"/>
      <c r="N7" s="288"/>
      <c r="O7" s="288"/>
    </row>
    <row r="8" spans="1:16" ht="22.95" customHeight="1">
      <c r="A8" s="29">
        <v>1.6</v>
      </c>
      <c r="B8" s="263" t="s">
        <v>30</v>
      </c>
      <c r="C8" s="263"/>
      <c r="D8" s="290" t="str">
        <f>IF(AUDITTYPE2=0," ",AUDITTYPE2)</f>
        <v>Stage II</v>
      </c>
      <c r="E8" s="291"/>
      <c r="F8" s="291"/>
      <c r="G8" s="291"/>
      <c r="H8" s="292"/>
      <c r="I8" s="272" t="s">
        <v>73</v>
      </c>
      <c r="J8" s="273"/>
      <c r="K8" s="274"/>
      <c r="L8" s="341"/>
      <c r="M8" s="342"/>
      <c r="N8" s="342"/>
      <c r="O8" s="343"/>
    </row>
    <row r="9" spans="1:16" ht="30" customHeight="1">
      <c r="A9" s="29">
        <v>1.8</v>
      </c>
      <c r="B9" s="268" t="s">
        <v>31</v>
      </c>
      <c r="C9" s="268"/>
      <c r="D9" s="269" t="str">
        <f>'F03 App Rev &amp; F03-01 Aud Pln'!B8</f>
        <v>ISO 9001:2015</v>
      </c>
      <c r="E9" s="270"/>
      <c r="F9" s="270"/>
      <c r="G9" s="270"/>
      <c r="H9" s="270"/>
      <c r="I9" s="270"/>
      <c r="J9" s="270"/>
      <c r="K9" s="270"/>
      <c r="L9" s="270"/>
      <c r="M9" s="270"/>
      <c r="N9" s="270"/>
      <c r="O9" s="271"/>
    </row>
    <row r="10" spans="1:16" ht="41.25" customHeight="1">
      <c r="A10" s="29">
        <v>1.9</v>
      </c>
      <c r="B10" s="263" t="s">
        <v>6</v>
      </c>
      <c r="C10" s="263"/>
      <c r="D10" s="266" t="str">
        <f>IF(SCOPE=0, " ",SCOPE)</f>
        <v xml:space="preserve"> </v>
      </c>
      <c r="E10" s="266"/>
      <c r="F10" s="266"/>
      <c r="G10" s="266"/>
      <c r="H10" s="266"/>
      <c r="I10" s="266"/>
      <c r="J10" s="266"/>
      <c r="K10" s="266"/>
      <c r="L10" s="266"/>
      <c r="M10" s="266"/>
      <c r="N10" s="266"/>
      <c r="O10" s="266"/>
    </row>
    <row r="11" spans="1:16" ht="28.2" customHeight="1">
      <c r="A11" s="36" t="s">
        <v>118</v>
      </c>
      <c r="B11" s="263" t="s">
        <v>189</v>
      </c>
      <c r="C11" s="263"/>
      <c r="D11" s="267" t="str">
        <f>IF(ICCODE=0," ",ICCODE)</f>
        <v xml:space="preserve"> </v>
      </c>
      <c r="E11" s="267"/>
      <c r="F11" s="267"/>
      <c r="G11" s="267"/>
      <c r="H11" s="267"/>
      <c r="I11" s="267"/>
      <c r="J11" s="267"/>
      <c r="K11" s="267"/>
      <c r="L11" s="267"/>
      <c r="M11" s="267"/>
      <c r="N11" s="267"/>
      <c r="O11" s="267"/>
    </row>
    <row r="12" spans="1:16" ht="27" customHeight="1">
      <c r="A12" s="29">
        <v>1.1200000000000001</v>
      </c>
      <c r="B12" s="263" t="s">
        <v>32</v>
      </c>
      <c r="C12" s="263"/>
      <c r="D12" s="360" t="str">
        <f>IF(AUDITLANG=0," ",AUDITLANG)</f>
        <v>English</v>
      </c>
      <c r="E12" s="360"/>
      <c r="F12" s="360"/>
      <c r="G12" s="360"/>
      <c r="H12" s="360"/>
      <c r="I12" s="360"/>
      <c r="J12" s="360"/>
      <c r="K12" s="360"/>
      <c r="L12" s="360"/>
      <c r="M12" s="360"/>
      <c r="N12" s="360"/>
      <c r="O12" s="360"/>
    </row>
    <row r="13" spans="1:16" ht="25.2" customHeight="1">
      <c r="A13" s="29">
        <v>1.1299999999999999</v>
      </c>
      <c r="B13" s="263" t="s">
        <v>41</v>
      </c>
      <c r="C13" s="263"/>
      <c r="D13" s="267" t="str">
        <f>IF(ST2AUDDATE1=0," ",TEXT(ST2AUDDATE1,"dd/mm/yyy")&amp;" - " &amp;TEXT(ST2AUDDATE2,"dd/mm/yyyy"))</f>
        <v xml:space="preserve"> </v>
      </c>
      <c r="E13" s="267"/>
      <c r="F13" s="267"/>
      <c r="G13" s="267"/>
      <c r="H13" s="267"/>
      <c r="I13" s="267"/>
      <c r="J13" s="267"/>
      <c r="K13" s="267"/>
      <c r="L13" s="267"/>
      <c r="M13" s="267"/>
      <c r="N13" s="267"/>
      <c r="O13" s="267"/>
    </row>
    <row r="14" spans="1:16" ht="25.2" customHeight="1">
      <c r="A14" s="359" t="s">
        <v>277</v>
      </c>
      <c r="B14" s="359"/>
      <c r="C14" s="359"/>
      <c r="D14" s="359"/>
      <c r="E14" s="359"/>
      <c r="F14" s="359"/>
      <c r="G14" s="359"/>
      <c r="H14" s="359"/>
      <c r="I14" s="359"/>
      <c r="J14" s="359"/>
      <c r="K14" s="359"/>
      <c r="L14" s="359"/>
      <c r="M14" s="359"/>
      <c r="N14" s="359"/>
      <c r="O14" s="359"/>
    </row>
    <row r="15" spans="1:16" ht="18" customHeight="1">
      <c r="A15" s="199" t="s">
        <v>33</v>
      </c>
      <c r="B15" s="200"/>
      <c r="C15" s="199" t="s">
        <v>385</v>
      </c>
      <c r="D15" s="242"/>
      <c r="E15" s="242"/>
      <c r="F15" s="200"/>
      <c r="G15" s="199" t="s">
        <v>36</v>
      </c>
      <c r="H15" s="242"/>
      <c r="I15" s="242"/>
      <c r="J15" s="242"/>
      <c r="K15" s="200"/>
      <c r="L15" s="91"/>
      <c r="M15" s="91"/>
      <c r="N15" s="91"/>
      <c r="O15" s="91"/>
    </row>
    <row r="16" spans="1:16" ht="18" customHeight="1">
      <c r="A16" s="201"/>
      <c r="B16" s="202"/>
      <c r="C16" s="201"/>
      <c r="D16" s="243"/>
      <c r="E16" s="243"/>
      <c r="F16" s="202"/>
      <c r="G16" s="201"/>
      <c r="H16" s="243"/>
      <c r="I16" s="243"/>
      <c r="J16" s="243"/>
      <c r="K16" s="202"/>
      <c r="L16" s="91"/>
      <c r="M16" s="91"/>
      <c r="N16" s="91"/>
      <c r="O16" s="91"/>
    </row>
    <row r="17" spans="1:15" ht="27" customHeight="1">
      <c r="A17" s="212" t="str">
        <f>('F03 App Rev &amp; F03-01 Aud Pln'!A19:B19)</f>
        <v xml:space="preserve"> </v>
      </c>
      <c r="B17" s="213"/>
      <c r="C17" s="244" t="str">
        <f>('F03 App Rev &amp; F03-01 Aud Pln'!C19:D19)</f>
        <v xml:space="preserve"> </v>
      </c>
      <c r="D17" s="245"/>
      <c r="E17" s="245"/>
      <c r="F17" s="246"/>
      <c r="G17" s="210" t="str">
        <f>IF(ST2MANDAY1=0, " ",ST2MANDAY1)</f>
        <v xml:space="preserve"> </v>
      </c>
      <c r="H17" s="260"/>
      <c r="I17" s="260"/>
      <c r="J17" s="260"/>
      <c r="K17" s="211"/>
      <c r="L17" s="91"/>
      <c r="M17" s="91"/>
      <c r="N17" s="91"/>
      <c r="O17" s="91"/>
    </row>
    <row r="18" spans="1:15" ht="19.95" customHeight="1">
      <c r="A18" s="212" t="str">
        <f>('F03 App Rev &amp; F03-01 Aud Pln'!A20:B20)</f>
        <v xml:space="preserve"> </v>
      </c>
      <c r="B18" s="213"/>
      <c r="C18" s="244" t="str">
        <f>('F03 App Rev &amp; F03-01 Aud Pln'!C20:D20)</f>
        <v xml:space="preserve"> </v>
      </c>
      <c r="D18" s="245"/>
      <c r="E18" s="245"/>
      <c r="F18" s="246"/>
      <c r="G18" s="210" t="str">
        <f>IF(ST2MANDAY2=0, " ",ST2MANDAY2)</f>
        <v xml:space="preserve"> </v>
      </c>
      <c r="H18" s="260"/>
      <c r="I18" s="260"/>
      <c r="J18" s="260"/>
      <c r="K18" s="211"/>
      <c r="L18" s="91"/>
      <c r="M18" s="91"/>
      <c r="N18" s="91"/>
      <c r="O18" s="91"/>
    </row>
    <row r="19" spans="1:15" ht="19.95" customHeight="1">
      <c r="A19" s="212" t="str">
        <f>('F03 App Rev &amp; F03-01 Aud Pln'!A21:B21)</f>
        <v xml:space="preserve"> </v>
      </c>
      <c r="B19" s="213"/>
      <c r="C19" s="244" t="str">
        <f>('F03 App Rev &amp; F03-01 Aud Pln'!C21:D21)</f>
        <v xml:space="preserve"> </v>
      </c>
      <c r="D19" s="245"/>
      <c r="E19" s="245"/>
      <c r="F19" s="246"/>
      <c r="G19" s="210" t="str">
        <f>IF(ST2MANDAY3=0, " ",ST2MANDAY3)</f>
        <v xml:space="preserve"> </v>
      </c>
      <c r="H19" s="260"/>
      <c r="I19" s="260"/>
      <c r="J19" s="260"/>
      <c r="K19" s="211"/>
      <c r="L19" s="91"/>
      <c r="M19" s="91"/>
      <c r="N19" s="91"/>
      <c r="O19" s="91"/>
    </row>
    <row r="20" spans="1:15" ht="19.95" customHeight="1">
      <c r="A20" s="212" t="str">
        <f>('F03 App Rev &amp; F03-01 Aud Pln'!A22:B22)</f>
        <v xml:space="preserve"> </v>
      </c>
      <c r="B20" s="213"/>
      <c r="C20" s="244" t="str">
        <f>('F03 App Rev &amp; F03-01 Aud Pln'!C22:D22)</f>
        <v xml:space="preserve"> </v>
      </c>
      <c r="D20" s="245"/>
      <c r="E20" s="245"/>
      <c r="F20" s="246"/>
      <c r="G20" s="210" t="str">
        <f>IF(ST2MANDAY4=0, " ",ST2MANDAY4)</f>
        <v xml:space="preserve"> </v>
      </c>
      <c r="H20" s="260"/>
      <c r="I20" s="260"/>
      <c r="J20" s="260"/>
      <c r="K20" s="211"/>
      <c r="L20" s="91"/>
      <c r="M20" s="91"/>
      <c r="N20" s="91"/>
      <c r="O20" s="91"/>
    </row>
    <row r="21" spans="1:15" ht="19.95" customHeight="1">
      <c r="A21" s="212"/>
      <c r="B21" s="213"/>
      <c r="C21" s="244"/>
      <c r="D21" s="245"/>
      <c r="E21" s="245"/>
      <c r="F21" s="246"/>
      <c r="G21" s="210"/>
      <c r="H21" s="260"/>
      <c r="I21" s="260"/>
      <c r="J21" s="260"/>
      <c r="K21" s="211"/>
      <c r="L21" s="91"/>
      <c r="M21" s="91"/>
      <c r="N21" s="91"/>
      <c r="O21" s="91"/>
    </row>
    <row r="22" spans="1:15" ht="51" customHeight="1">
      <c r="A22" s="333" t="s">
        <v>59</v>
      </c>
      <c r="B22" s="333"/>
      <c r="C22" s="334" t="s">
        <v>166</v>
      </c>
      <c r="D22" s="335"/>
      <c r="E22" s="335"/>
      <c r="F22" s="335"/>
      <c r="G22" s="335"/>
      <c r="H22" s="335"/>
      <c r="I22" s="335"/>
      <c r="J22" s="335"/>
      <c r="K22" s="335"/>
      <c r="L22" s="335"/>
      <c r="M22" s="335"/>
      <c r="N22" s="335"/>
      <c r="O22" s="336"/>
    </row>
    <row r="23" spans="1:15" ht="58.5" customHeight="1">
      <c r="A23" s="333" t="s">
        <v>167</v>
      </c>
      <c r="B23" s="333"/>
      <c r="C23" s="334" t="s">
        <v>168</v>
      </c>
      <c r="D23" s="335"/>
      <c r="E23" s="335"/>
      <c r="F23" s="335"/>
      <c r="G23" s="335"/>
      <c r="H23" s="335"/>
      <c r="I23" s="335"/>
      <c r="J23" s="335"/>
      <c r="K23" s="335"/>
      <c r="L23" s="335"/>
      <c r="M23" s="335"/>
      <c r="N23" s="335"/>
      <c r="O23" s="336"/>
    </row>
    <row r="24" spans="1:15" ht="28.2" customHeight="1">
      <c r="A24" s="431" t="s">
        <v>169</v>
      </c>
      <c r="B24" s="431"/>
      <c r="C24" s="431"/>
      <c r="D24" s="431"/>
      <c r="E24" s="431"/>
      <c r="F24" s="431"/>
      <c r="G24" s="431"/>
      <c r="H24" s="431"/>
      <c r="I24" s="431"/>
      <c r="J24" s="431"/>
      <c r="K24" s="431"/>
      <c r="L24" s="431"/>
      <c r="M24" s="431"/>
      <c r="N24" s="413" t="s">
        <v>23</v>
      </c>
      <c r="O24" s="413"/>
    </row>
    <row r="25" spans="1:15" ht="28.2" customHeight="1">
      <c r="A25" s="431" t="s">
        <v>170</v>
      </c>
      <c r="B25" s="431"/>
      <c r="C25" s="431"/>
      <c r="D25" s="431"/>
      <c r="E25" s="431"/>
      <c r="F25" s="431"/>
      <c r="G25" s="431"/>
      <c r="H25" s="431"/>
      <c r="I25" s="431"/>
      <c r="J25" s="431"/>
      <c r="K25" s="431"/>
      <c r="L25" s="431"/>
      <c r="M25" s="431"/>
      <c r="N25" s="413" t="s">
        <v>23</v>
      </c>
      <c r="O25" s="413"/>
    </row>
    <row r="26" spans="1:15" ht="28.2" customHeight="1">
      <c r="A26" s="431" t="s">
        <v>171</v>
      </c>
      <c r="B26" s="431"/>
      <c r="C26" s="431"/>
      <c r="D26" s="431"/>
      <c r="E26" s="431"/>
      <c r="F26" s="431"/>
      <c r="G26" s="431"/>
      <c r="H26" s="431"/>
      <c r="I26" s="431"/>
      <c r="J26" s="431"/>
      <c r="K26" s="431"/>
      <c r="L26" s="431"/>
      <c r="M26" s="431"/>
      <c r="N26" s="413" t="s">
        <v>23</v>
      </c>
      <c r="O26" s="413"/>
    </row>
    <row r="27" spans="1:15" ht="111.75" customHeight="1">
      <c r="A27" s="432" t="s">
        <v>188</v>
      </c>
      <c r="B27" s="433"/>
      <c r="C27" s="433"/>
      <c r="D27" s="433"/>
      <c r="E27" s="433"/>
      <c r="F27" s="433"/>
      <c r="G27" s="433"/>
      <c r="H27" s="433"/>
      <c r="I27" s="433"/>
      <c r="J27" s="433"/>
      <c r="K27" s="433"/>
      <c r="L27" s="433"/>
      <c r="M27" s="433"/>
      <c r="N27" s="433"/>
      <c r="O27" s="434"/>
    </row>
    <row r="28" spans="1:15" ht="30" customHeight="1">
      <c r="A28" s="354" t="s">
        <v>291</v>
      </c>
      <c r="B28" s="353"/>
      <c r="C28" s="353"/>
      <c r="D28" s="353"/>
      <c r="E28" s="353"/>
      <c r="F28" s="353"/>
      <c r="G28" s="353"/>
      <c r="H28" s="353"/>
      <c r="I28" s="353"/>
      <c r="J28" s="353"/>
      <c r="K28" s="353"/>
      <c r="L28" s="353"/>
      <c r="M28" s="353"/>
      <c r="N28" s="353"/>
      <c r="O28" s="355"/>
    </row>
    <row r="29" spans="1:15" ht="34.950000000000003" customHeight="1">
      <c r="A29" s="351" t="s">
        <v>292</v>
      </c>
      <c r="B29" s="352"/>
      <c r="C29" s="352"/>
      <c r="D29" s="352"/>
      <c r="E29" s="352"/>
      <c r="F29" s="352"/>
      <c r="G29" s="352"/>
      <c r="H29" s="352"/>
      <c r="I29" s="352"/>
      <c r="J29" s="352"/>
      <c r="K29" s="352"/>
      <c r="L29" s="352"/>
      <c r="M29" s="352"/>
      <c r="N29" s="352"/>
      <c r="O29" s="67" t="str">
        <f>IF(ST2MINNCQTY=0, " ",ST2MINNCQTY)</f>
        <v xml:space="preserve"> </v>
      </c>
    </row>
    <row r="30" spans="1:15" ht="34.950000000000003" customHeight="1">
      <c r="A30" s="351" t="s">
        <v>293</v>
      </c>
      <c r="B30" s="352"/>
      <c r="C30" s="352"/>
      <c r="D30" s="352"/>
      <c r="E30" s="352"/>
      <c r="F30" s="352"/>
      <c r="G30" s="352"/>
      <c r="H30" s="352"/>
      <c r="I30" s="352"/>
      <c r="J30" s="352"/>
      <c r="K30" s="352"/>
      <c r="L30" s="352"/>
      <c r="M30" s="352"/>
      <c r="N30" s="352"/>
      <c r="O30" s="67">
        <v>0</v>
      </c>
    </row>
    <row r="31" spans="1:15" ht="34.950000000000003" customHeight="1">
      <c r="A31" s="351" t="s">
        <v>294</v>
      </c>
      <c r="B31" s="352"/>
      <c r="C31" s="352"/>
      <c r="D31" s="352"/>
      <c r="E31" s="352"/>
      <c r="F31" s="352"/>
      <c r="G31" s="352"/>
      <c r="H31" s="352"/>
      <c r="I31" s="352"/>
      <c r="J31" s="352"/>
      <c r="K31" s="352"/>
      <c r="L31" s="352"/>
      <c r="M31" s="352"/>
      <c r="N31" s="352"/>
      <c r="O31" s="67" t="str">
        <f>IF(ST1OBSQTY=0, " ",ST1OBSQTY)</f>
        <v>N/A</v>
      </c>
    </row>
    <row r="32" spans="1:15" ht="28.95" customHeight="1">
      <c r="A32" s="354" t="s">
        <v>172</v>
      </c>
      <c r="B32" s="353"/>
      <c r="C32" s="353"/>
      <c r="D32" s="353"/>
      <c r="E32" s="353"/>
      <c r="F32" s="353"/>
      <c r="G32" s="353"/>
      <c r="H32" s="353"/>
      <c r="I32" s="353"/>
      <c r="J32" s="353"/>
      <c r="K32" s="353"/>
      <c r="L32" s="353"/>
      <c r="M32" s="353"/>
      <c r="N32" s="353"/>
      <c r="O32" s="355"/>
    </row>
    <row r="33" spans="1:15" ht="55.5" customHeight="1">
      <c r="A33" s="356" t="s">
        <v>173</v>
      </c>
      <c r="B33" s="357"/>
      <c r="C33" s="357"/>
      <c r="D33" s="357"/>
      <c r="E33" s="357"/>
      <c r="F33" s="357"/>
      <c r="G33" s="357"/>
      <c r="H33" s="357"/>
      <c r="I33" s="357"/>
      <c r="J33" s="357"/>
      <c r="K33" s="357"/>
      <c r="L33" s="357"/>
      <c r="M33" s="358"/>
      <c r="N33" s="429" t="s">
        <v>22</v>
      </c>
      <c r="O33" s="430"/>
    </row>
    <row r="34" spans="1:15" ht="108.75" customHeight="1">
      <c r="A34" s="356" t="s">
        <v>175</v>
      </c>
      <c r="B34" s="357"/>
      <c r="C34" s="357"/>
      <c r="D34" s="357"/>
      <c r="E34" s="357"/>
      <c r="F34" s="357"/>
      <c r="G34" s="357"/>
      <c r="H34" s="357"/>
      <c r="I34" s="357"/>
      <c r="J34" s="357"/>
      <c r="K34" s="357"/>
      <c r="L34" s="357"/>
      <c r="M34" s="358"/>
      <c r="N34" s="429" t="s">
        <v>22</v>
      </c>
      <c r="O34" s="430"/>
    </row>
    <row r="35" spans="1:15" ht="121.5" customHeight="1">
      <c r="A35" s="412" t="s">
        <v>176</v>
      </c>
      <c r="B35" s="412"/>
      <c r="C35" s="412"/>
      <c r="D35" s="412"/>
      <c r="E35" s="412"/>
      <c r="F35" s="412"/>
      <c r="G35" s="412"/>
      <c r="H35" s="412"/>
      <c r="I35" s="412"/>
      <c r="J35" s="412"/>
      <c r="K35" s="412"/>
      <c r="L35" s="412"/>
      <c r="M35" s="412"/>
      <c r="N35" s="413" t="s">
        <v>23</v>
      </c>
      <c r="O35" s="413"/>
    </row>
    <row r="36" spans="1:15" ht="45.75" customHeight="1">
      <c r="A36" s="412" t="s">
        <v>174</v>
      </c>
      <c r="B36" s="412"/>
      <c r="C36" s="412"/>
      <c r="D36" s="412"/>
      <c r="E36" s="412"/>
      <c r="F36" s="412"/>
      <c r="G36" s="412"/>
      <c r="H36" s="412"/>
      <c r="I36" s="412"/>
      <c r="J36" s="412"/>
      <c r="K36" s="412"/>
      <c r="L36" s="412"/>
      <c r="M36" s="412"/>
      <c r="N36" s="413"/>
      <c r="O36" s="413"/>
    </row>
    <row r="37" spans="1:15" ht="28.95" customHeight="1">
      <c r="A37" s="422" t="s">
        <v>345</v>
      </c>
      <c r="B37" s="420"/>
      <c r="C37" s="435">
        <f>IF(ELEVENMONTH=0, " ",ELEVENMONTH)</f>
        <v>335</v>
      </c>
      <c r="D37" s="436"/>
      <c r="E37" s="420" t="s">
        <v>346</v>
      </c>
      <c r="F37" s="420"/>
      <c r="G37" s="420"/>
      <c r="H37" s="420"/>
      <c r="I37" s="420"/>
      <c r="J37" s="420"/>
      <c r="K37" s="420"/>
      <c r="L37" s="420"/>
      <c r="M37" s="421"/>
      <c r="N37" s="413" t="s">
        <v>22</v>
      </c>
      <c r="O37" s="413"/>
    </row>
    <row r="38" spans="1:15" ht="19.95" customHeight="1">
      <c r="A38" s="332" t="s">
        <v>278</v>
      </c>
      <c r="B38" s="332"/>
      <c r="C38" s="332"/>
      <c r="D38" s="332"/>
      <c r="E38" s="332"/>
      <c r="F38" s="332"/>
      <c r="G38" s="332"/>
      <c r="H38" s="332"/>
      <c r="I38" s="332"/>
      <c r="J38" s="332"/>
      <c r="K38" s="332"/>
      <c r="L38" s="332"/>
      <c r="M38" s="332"/>
      <c r="N38" s="332"/>
      <c r="O38" s="332"/>
    </row>
    <row r="39" spans="1:15" ht="16.95" customHeight="1">
      <c r="A39" s="21" t="s">
        <v>64</v>
      </c>
      <c r="B39" s="423" t="s">
        <v>71</v>
      </c>
      <c r="C39" s="424"/>
      <c r="D39" s="424"/>
      <c r="E39" s="424"/>
      <c r="F39" s="424"/>
      <c r="G39" s="424"/>
      <c r="H39" s="425"/>
      <c r="I39" s="423" t="s">
        <v>69</v>
      </c>
      <c r="J39" s="424"/>
      <c r="K39" s="424"/>
      <c r="L39" s="425"/>
      <c r="M39" s="426" t="s">
        <v>348</v>
      </c>
      <c r="N39" s="427"/>
      <c r="O39" s="428"/>
    </row>
    <row r="40" spans="1:15" ht="16.95" customHeight="1">
      <c r="A40" s="79"/>
      <c r="B40" s="414" t="str">
        <f>IF(STANDARD=0, " ",STANDARD)</f>
        <v>ISO 9001:2015</v>
      </c>
      <c r="C40" s="415"/>
      <c r="D40" s="415"/>
      <c r="E40" s="415"/>
      <c r="F40" s="415"/>
      <c r="G40" s="415"/>
      <c r="H40" s="416"/>
      <c r="I40" s="414" t="s">
        <v>347</v>
      </c>
      <c r="J40" s="415"/>
      <c r="K40" s="415"/>
      <c r="L40" s="416"/>
      <c r="M40" s="417" t="str">
        <f>IF(ST2MINNCQTY=0, " ",ST2MINNCQTY)</f>
        <v xml:space="preserve"> </v>
      </c>
      <c r="N40" s="418"/>
      <c r="O40" s="419"/>
    </row>
    <row r="41" spans="1:15" ht="28.2" customHeight="1">
      <c r="A41" s="367" t="s">
        <v>279</v>
      </c>
      <c r="B41" s="367"/>
      <c r="C41" s="367"/>
      <c r="D41" s="367"/>
      <c r="E41" s="367"/>
      <c r="F41" s="367"/>
      <c r="G41" s="367"/>
      <c r="H41" s="367"/>
      <c r="I41" s="367"/>
      <c r="J41" s="367"/>
      <c r="K41" s="367"/>
      <c r="L41" s="367"/>
      <c r="M41" s="367"/>
      <c r="N41" s="367"/>
      <c r="O41" s="367"/>
    </row>
    <row r="42" spans="1:15" ht="28.2" customHeight="1">
      <c r="A42" s="28" t="s">
        <v>64</v>
      </c>
      <c r="B42" s="368" t="s">
        <v>122</v>
      </c>
      <c r="C42" s="369"/>
      <c r="D42" s="369"/>
      <c r="E42" s="369"/>
      <c r="F42" s="369"/>
      <c r="G42" s="369"/>
      <c r="H42" s="369"/>
      <c r="I42" s="369"/>
      <c r="J42" s="411"/>
      <c r="K42" s="368" t="s">
        <v>71</v>
      </c>
      <c r="L42" s="411"/>
      <c r="M42" s="368" t="s">
        <v>70</v>
      </c>
      <c r="N42" s="369"/>
      <c r="O42" s="411"/>
    </row>
    <row r="43" spans="1:15" ht="28.2" customHeight="1">
      <c r="A43" s="77"/>
      <c r="B43" s="407" t="str">
        <f>IF(ST2OBS1=0, " ",ST2OBS1)</f>
        <v>N/A</v>
      </c>
      <c r="C43" s="408"/>
      <c r="D43" s="408"/>
      <c r="E43" s="408"/>
      <c r="F43" s="408"/>
      <c r="G43" s="408"/>
      <c r="H43" s="408"/>
      <c r="I43" s="408"/>
      <c r="J43" s="409"/>
      <c r="K43" s="370" t="str">
        <f>IF(STANDARD3=0, " ",STANDARD3)</f>
        <v xml:space="preserve"> </v>
      </c>
      <c r="L43" s="410"/>
      <c r="M43" s="370" t="str">
        <f>IF(ST2CLAUSE1=0, " ",ST2CLAUSE1)</f>
        <v xml:space="preserve"> </v>
      </c>
      <c r="N43" s="371"/>
      <c r="O43" s="410"/>
    </row>
    <row r="44" spans="1:15" ht="28.2" customHeight="1">
      <c r="A44" s="77"/>
      <c r="B44" s="407" t="str">
        <f>IF(ST2OBS2=0, " ",ST2OBS2)</f>
        <v xml:space="preserve"> </v>
      </c>
      <c r="C44" s="408"/>
      <c r="D44" s="408"/>
      <c r="E44" s="408"/>
      <c r="F44" s="408"/>
      <c r="G44" s="408"/>
      <c r="H44" s="408"/>
      <c r="I44" s="408"/>
      <c r="J44" s="409"/>
      <c r="K44" s="370" t="str">
        <f>IF(STANDARD4=0, " ",STANDARD4)</f>
        <v xml:space="preserve"> </v>
      </c>
      <c r="L44" s="410"/>
      <c r="M44" s="370" t="str">
        <f>IF(ST2CLAUSE2=0, " ",ST2CLAUSE2)</f>
        <v xml:space="preserve"> </v>
      </c>
      <c r="N44" s="371"/>
      <c r="O44" s="410"/>
    </row>
    <row r="45" spans="1:15" ht="28.2" customHeight="1">
      <c r="A45" s="77"/>
      <c r="B45" s="407" t="str">
        <f>IF(ST2OBS3=0, " ",ST2OBS3)</f>
        <v xml:space="preserve"> </v>
      </c>
      <c r="C45" s="408"/>
      <c r="D45" s="408"/>
      <c r="E45" s="408"/>
      <c r="F45" s="408"/>
      <c r="G45" s="408"/>
      <c r="H45" s="408"/>
      <c r="I45" s="408"/>
      <c r="J45" s="409"/>
      <c r="K45" s="370" t="str">
        <f>IF(STANDARD4=0, " ",STANDARD4)</f>
        <v xml:space="preserve"> </v>
      </c>
      <c r="L45" s="410"/>
      <c r="M45" s="370" t="str">
        <f>IF(ST2CLAUSE3=0, " ",ST2CLAUSE3)</f>
        <v xml:space="preserve"> </v>
      </c>
      <c r="N45" s="371"/>
      <c r="O45" s="410"/>
    </row>
    <row r="46" spans="1:15" ht="28.2" customHeight="1">
      <c r="A46" s="77"/>
      <c r="B46" s="407" t="str">
        <f>IF(ST2OBS4=0, " ",ST2OBS4)</f>
        <v xml:space="preserve"> </v>
      </c>
      <c r="C46" s="408"/>
      <c r="D46" s="408"/>
      <c r="E46" s="408"/>
      <c r="F46" s="408"/>
      <c r="G46" s="408"/>
      <c r="H46" s="408"/>
      <c r="I46" s="408"/>
      <c r="J46" s="409"/>
      <c r="K46" s="370"/>
      <c r="L46" s="410"/>
      <c r="M46" s="370" t="str">
        <f>IF(ST2CLAUSE4=0, " ",ST2CLAUSE4)</f>
        <v xml:space="preserve"> </v>
      </c>
      <c r="N46" s="371"/>
      <c r="O46" s="410"/>
    </row>
    <row r="47" spans="1:15" ht="28.2" customHeight="1">
      <c r="A47" s="400" t="s">
        <v>74</v>
      </c>
      <c r="B47" s="400"/>
      <c r="C47" s="400"/>
      <c r="D47" s="400"/>
      <c r="E47" s="400"/>
      <c r="F47" s="400"/>
      <c r="G47" s="400"/>
      <c r="H47" s="400"/>
      <c r="I47" s="400"/>
      <c r="J47" s="400"/>
      <c r="K47" s="400"/>
      <c r="L47" s="400"/>
      <c r="M47" s="400"/>
      <c r="N47" s="400"/>
      <c r="O47" s="400"/>
    </row>
    <row r="48" spans="1:15" ht="48" customHeight="1">
      <c r="A48" s="401" t="s">
        <v>274</v>
      </c>
      <c r="B48" s="402"/>
      <c r="C48" s="402"/>
      <c r="D48" s="402"/>
      <c r="E48" s="402"/>
      <c r="F48" s="403"/>
      <c r="G48" s="404" t="s">
        <v>319</v>
      </c>
      <c r="H48" s="405"/>
      <c r="I48" s="405"/>
      <c r="J48" s="405"/>
      <c r="K48" s="405"/>
      <c r="L48" s="405"/>
      <c r="M48" s="405"/>
      <c r="N48" s="405"/>
      <c r="O48" s="406"/>
    </row>
    <row r="49" spans="1:15" ht="48" customHeight="1">
      <c r="A49" s="329" t="s">
        <v>281</v>
      </c>
      <c r="B49" s="330"/>
      <c r="C49" s="330"/>
      <c r="D49" s="330"/>
      <c r="E49" s="330"/>
      <c r="F49" s="330"/>
      <c r="G49" s="405" t="s">
        <v>129</v>
      </c>
      <c r="H49" s="405"/>
      <c r="I49" s="405"/>
      <c r="J49" s="405"/>
      <c r="K49" s="405"/>
      <c r="L49" s="405"/>
      <c r="M49" s="405"/>
      <c r="N49" s="405"/>
      <c r="O49" s="406"/>
    </row>
    <row r="50" spans="1:15">
      <c r="A50" s="49" t="s">
        <v>142</v>
      </c>
      <c r="B50" s="50" t="s">
        <v>76</v>
      </c>
      <c r="C50" s="364" t="s">
        <v>36</v>
      </c>
      <c r="D50" s="365"/>
      <c r="E50" s="365"/>
      <c r="F50" s="365"/>
      <c r="G50" s="365"/>
      <c r="H50" s="365"/>
      <c r="I50" s="365"/>
      <c r="J50" s="365"/>
      <c r="K50" s="365"/>
      <c r="L50" s="365"/>
      <c r="M50" s="365"/>
      <c r="N50" s="365"/>
      <c r="O50" s="366"/>
    </row>
    <row r="51" spans="1:15" ht="316.95" customHeight="1">
      <c r="A51" s="32" t="s">
        <v>119</v>
      </c>
      <c r="B51" s="47" t="s">
        <v>231</v>
      </c>
      <c r="C51" s="361"/>
      <c r="D51" s="362"/>
      <c r="E51" s="362"/>
      <c r="F51" s="362"/>
      <c r="G51" s="362"/>
      <c r="H51" s="362"/>
      <c r="I51" s="362"/>
      <c r="J51" s="362"/>
      <c r="K51" s="362"/>
      <c r="L51" s="362"/>
      <c r="M51" s="362"/>
      <c r="N51" s="362"/>
      <c r="O51" s="363"/>
    </row>
    <row r="52" spans="1:15" ht="77.25" customHeight="1">
      <c r="A52" s="32" t="s">
        <v>255</v>
      </c>
      <c r="B52" s="47" t="s">
        <v>256</v>
      </c>
      <c r="C52" s="361"/>
      <c r="D52" s="362"/>
      <c r="E52" s="362"/>
      <c r="F52" s="362"/>
      <c r="G52" s="362"/>
      <c r="H52" s="362"/>
      <c r="I52" s="362"/>
      <c r="J52" s="362"/>
      <c r="K52" s="362"/>
      <c r="L52" s="362"/>
      <c r="M52" s="362"/>
      <c r="N52" s="362"/>
      <c r="O52" s="363"/>
    </row>
    <row r="53" spans="1:15" ht="78">
      <c r="A53" s="32" t="s">
        <v>81</v>
      </c>
      <c r="B53" s="46" t="s">
        <v>127</v>
      </c>
      <c r="C53" s="361"/>
      <c r="D53" s="362"/>
      <c r="E53" s="362"/>
      <c r="F53" s="362"/>
      <c r="G53" s="362"/>
      <c r="H53" s="362"/>
      <c r="I53" s="362"/>
      <c r="J53" s="362"/>
      <c r="K53" s="362"/>
      <c r="L53" s="362"/>
      <c r="M53" s="362"/>
      <c r="N53" s="362"/>
      <c r="O53" s="363"/>
    </row>
    <row r="54" spans="1:15" ht="190.05" customHeight="1">
      <c r="A54" s="32" t="s">
        <v>82</v>
      </c>
      <c r="B54" s="47" t="s">
        <v>233</v>
      </c>
      <c r="C54" s="437"/>
      <c r="D54" s="438"/>
      <c r="E54" s="438"/>
      <c r="F54" s="438"/>
      <c r="G54" s="438"/>
      <c r="H54" s="438"/>
      <c r="I54" s="438"/>
      <c r="J54" s="438"/>
      <c r="K54" s="438"/>
      <c r="L54" s="438"/>
      <c r="M54" s="438"/>
      <c r="N54" s="438"/>
      <c r="O54" s="439"/>
    </row>
    <row r="55" spans="1:15" ht="139.5" customHeight="1">
      <c r="A55" s="32" t="s">
        <v>251</v>
      </c>
      <c r="B55" s="47" t="s">
        <v>252</v>
      </c>
      <c r="C55" s="437"/>
      <c r="D55" s="438"/>
      <c r="E55" s="438"/>
      <c r="F55" s="438"/>
      <c r="G55" s="438"/>
      <c r="H55" s="438"/>
      <c r="I55" s="438"/>
      <c r="J55" s="438"/>
      <c r="K55" s="438"/>
      <c r="L55" s="438"/>
      <c r="M55" s="438"/>
      <c r="N55" s="438"/>
      <c r="O55" s="439"/>
    </row>
    <row r="56" spans="1:15" ht="129" customHeight="1">
      <c r="A56" s="32" t="s">
        <v>250</v>
      </c>
      <c r="B56" s="47" t="s">
        <v>234</v>
      </c>
      <c r="C56" s="361"/>
      <c r="D56" s="362"/>
      <c r="E56" s="362"/>
      <c r="F56" s="362"/>
      <c r="G56" s="362"/>
      <c r="H56" s="362"/>
      <c r="I56" s="362"/>
      <c r="J56" s="362"/>
      <c r="K56" s="362"/>
      <c r="L56" s="362"/>
      <c r="M56" s="362"/>
      <c r="N56" s="362"/>
      <c r="O56" s="363"/>
    </row>
    <row r="57" spans="1:15" ht="99.45" customHeight="1">
      <c r="A57" s="32" t="s">
        <v>83</v>
      </c>
      <c r="B57" s="46" t="s">
        <v>235</v>
      </c>
      <c r="C57" s="361"/>
      <c r="D57" s="362"/>
      <c r="E57" s="362"/>
      <c r="F57" s="362"/>
      <c r="G57" s="362"/>
      <c r="H57" s="362"/>
      <c r="I57" s="362"/>
      <c r="J57" s="362"/>
      <c r="K57" s="362"/>
      <c r="L57" s="362"/>
      <c r="M57" s="362"/>
      <c r="N57" s="362"/>
      <c r="O57" s="363"/>
    </row>
    <row r="58" spans="1:15" ht="276" customHeight="1">
      <c r="A58" s="32" t="s">
        <v>84</v>
      </c>
      <c r="B58" s="47" t="s">
        <v>236</v>
      </c>
      <c r="C58" s="361"/>
      <c r="D58" s="362"/>
      <c r="E58" s="362"/>
      <c r="F58" s="362"/>
      <c r="G58" s="362"/>
      <c r="H58" s="362"/>
      <c r="I58" s="362"/>
      <c r="J58" s="362"/>
      <c r="K58" s="362"/>
      <c r="L58" s="362"/>
      <c r="M58" s="362"/>
      <c r="N58" s="362"/>
      <c r="O58" s="363"/>
    </row>
    <row r="59" spans="1:15" ht="81" customHeight="1">
      <c r="A59" s="32" t="s">
        <v>254</v>
      </c>
      <c r="B59" s="47" t="s">
        <v>253</v>
      </c>
      <c r="C59" s="361"/>
      <c r="D59" s="362"/>
      <c r="E59" s="362"/>
      <c r="F59" s="362"/>
      <c r="G59" s="362"/>
      <c r="H59" s="362"/>
      <c r="I59" s="362"/>
      <c r="J59" s="362"/>
      <c r="K59" s="362"/>
      <c r="L59" s="362"/>
      <c r="M59" s="362"/>
      <c r="N59" s="362"/>
      <c r="O59" s="363"/>
    </row>
    <row r="60" spans="1:15" ht="63" customHeight="1">
      <c r="A60" s="32" t="s">
        <v>229</v>
      </c>
      <c r="B60" s="47" t="s">
        <v>116</v>
      </c>
      <c r="C60" s="361"/>
      <c r="D60" s="362"/>
      <c r="E60" s="362"/>
      <c r="F60" s="362"/>
      <c r="G60" s="362"/>
      <c r="H60" s="362"/>
      <c r="I60" s="362"/>
      <c r="J60" s="362"/>
      <c r="K60" s="362"/>
      <c r="L60" s="362"/>
      <c r="M60" s="362"/>
      <c r="N60" s="362"/>
      <c r="O60" s="363"/>
    </row>
    <row r="61" spans="1:15" ht="75" customHeight="1">
      <c r="A61" s="32" t="s">
        <v>230</v>
      </c>
      <c r="B61" s="47" t="s">
        <v>112</v>
      </c>
      <c r="C61" s="361"/>
      <c r="D61" s="362"/>
      <c r="E61" s="362"/>
      <c r="F61" s="362"/>
      <c r="G61" s="362"/>
      <c r="H61" s="362"/>
      <c r="I61" s="362"/>
      <c r="J61" s="362"/>
      <c r="K61" s="362"/>
      <c r="L61" s="362"/>
      <c r="M61" s="362"/>
      <c r="N61" s="362"/>
      <c r="O61" s="363"/>
    </row>
    <row r="62" spans="1:15" ht="123.75" customHeight="1">
      <c r="A62" s="32" t="s">
        <v>88</v>
      </c>
      <c r="B62" s="47" t="s">
        <v>237</v>
      </c>
      <c r="C62" s="361"/>
      <c r="D62" s="362"/>
      <c r="E62" s="362"/>
      <c r="F62" s="362"/>
      <c r="G62" s="362"/>
      <c r="H62" s="362"/>
      <c r="I62" s="362"/>
      <c r="J62" s="362"/>
      <c r="K62" s="362"/>
      <c r="L62" s="362"/>
      <c r="M62" s="362"/>
      <c r="N62" s="362"/>
      <c r="O62" s="363"/>
    </row>
    <row r="63" spans="1:15" ht="107.55" customHeight="1">
      <c r="A63" s="32" t="s">
        <v>89</v>
      </c>
      <c r="B63" s="47" t="s">
        <v>238</v>
      </c>
      <c r="C63" s="361"/>
      <c r="D63" s="362"/>
      <c r="E63" s="362"/>
      <c r="F63" s="362"/>
      <c r="G63" s="362"/>
      <c r="H63" s="362"/>
      <c r="I63" s="362"/>
      <c r="J63" s="362"/>
      <c r="K63" s="362"/>
      <c r="L63" s="362"/>
      <c r="M63" s="362"/>
      <c r="N63" s="362"/>
      <c r="O63" s="363"/>
    </row>
    <row r="64" spans="1:15" ht="266.25" customHeight="1">
      <c r="A64" s="32" t="s">
        <v>90</v>
      </c>
      <c r="B64" s="47" t="s">
        <v>239</v>
      </c>
      <c r="C64" s="361"/>
      <c r="D64" s="362"/>
      <c r="E64" s="362"/>
      <c r="F64" s="362"/>
      <c r="G64" s="362"/>
      <c r="H64" s="362"/>
      <c r="I64" s="362"/>
      <c r="J64" s="362"/>
      <c r="K64" s="362"/>
      <c r="L64" s="362"/>
      <c r="M64" s="362"/>
      <c r="N64" s="362"/>
      <c r="O64" s="363"/>
    </row>
    <row r="65" spans="1:15" ht="187.2">
      <c r="A65" s="32" t="s">
        <v>91</v>
      </c>
      <c r="B65" s="46" t="s">
        <v>240</v>
      </c>
      <c r="C65" s="361"/>
      <c r="D65" s="362"/>
      <c r="E65" s="362"/>
      <c r="F65" s="362"/>
      <c r="G65" s="362"/>
      <c r="H65" s="362"/>
      <c r="I65" s="362"/>
      <c r="J65" s="362"/>
      <c r="K65" s="362"/>
      <c r="L65" s="362"/>
      <c r="M65" s="362"/>
      <c r="N65" s="362"/>
      <c r="O65" s="363"/>
    </row>
    <row r="66" spans="1:15" ht="178.5" customHeight="1">
      <c r="A66" s="32" t="s">
        <v>92</v>
      </c>
      <c r="B66" s="46" t="s">
        <v>241</v>
      </c>
      <c r="C66" s="361"/>
      <c r="D66" s="362"/>
      <c r="E66" s="362"/>
      <c r="F66" s="362"/>
      <c r="G66" s="362"/>
      <c r="H66" s="362"/>
      <c r="I66" s="362"/>
      <c r="J66" s="362"/>
      <c r="K66" s="362"/>
      <c r="L66" s="362"/>
      <c r="M66" s="362"/>
      <c r="N66" s="362"/>
      <c r="O66" s="363"/>
    </row>
    <row r="67" spans="1:15" ht="234">
      <c r="A67" s="32" t="s">
        <v>93</v>
      </c>
      <c r="B67" s="46" t="s">
        <v>242</v>
      </c>
      <c r="C67" s="361"/>
      <c r="D67" s="362"/>
      <c r="E67" s="362"/>
      <c r="F67" s="362"/>
      <c r="G67" s="362"/>
      <c r="H67" s="362"/>
      <c r="I67" s="362"/>
      <c r="J67" s="362"/>
      <c r="K67" s="362"/>
      <c r="L67" s="362"/>
      <c r="M67" s="362"/>
      <c r="N67" s="362"/>
      <c r="O67" s="363"/>
    </row>
    <row r="68" spans="1:15" ht="174" customHeight="1">
      <c r="A68" s="32" t="s">
        <v>94</v>
      </c>
      <c r="B68" s="47" t="s">
        <v>243</v>
      </c>
      <c r="C68" s="361"/>
      <c r="D68" s="362"/>
      <c r="E68" s="362"/>
      <c r="F68" s="362"/>
      <c r="G68" s="362"/>
      <c r="H68" s="362"/>
      <c r="I68" s="362"/>
      <c r="J68" s="362"/>
      <c r="K68" s="362"/>
      <c r="L68" s="362"/>
      <c r="M68" s="362"/>
      <c r="N68" s="362"/>
      <c r="O68" s="363"/>
    </row>
    <row r="69" spans="1:15" ht="105" customHeight="1">
      <c r="A69" s="32" t="s">
        <v>95</v>
      </c>
      <c r="B69" s="47" t="s">
        <v>244</v>
      </c>
      <c r="C69" s="361"/>
      <c r="D69" s="362"/>
      <c r="E69" s="362"/>
      <c r="F69" s="362"/>
      <c r="G69" s="362"/>
      <c r="H69" s="362"/>
      <c r="I69" s="362"/>
      <c r="J69" s="362"/>
      <c r="K69" s="362"/>
      <c r="L69" s="362"/>
      <c r="M69" s="362"/>
      <c r="N69" s="362"/>
      <c r="O69" s="363"/>
    </row>
    <row r="70" spans="1:15" ht="135.75" customHeight="1">
      <c r="A70" s="32" t="s">
        <v>96</v>
      </c>
      <c r="B70" s="47" t="s">
        <v>245</v>
      </c>
      <c r="C70" s="361"/>
      <c r="D70" s="362"/>
      <c r="E70" s="362"/>
      <c r="F70" s="362"/>
      <c r="G70" s="362"/>
      <c r="H70" s="362"/>
      <c r="I70" s="362"/>
      <c r="J70" s="362"/>
      <c r="K70" s="362"/>
      <c r="L70" s="362"/>
      <c r="M70" s="362"/>
      <c r="N70" s="362"/>
      <c r="O70" s="363"/>
    </row>
    <row r="71" spans="1:15" ht="280.8">
      <c r="A71" s="32" t="s">
        <v>97</v>
      </c>
      <c r="B71" s="47" t="s">
        <v>143</v>
      </c>
      <c r="C71" s="361"/>
      <c r="D71" s="362"/>
      <c r="E71" s="362"/>
      <c r="F71" s="362"/>
      <c r="G71" s="362"/>
      <c r="H71" s="362"/>
      <c r="I71" s="362"/>
      <c r="J71" s="362"/>
      <c r="K71" s="362"/>
      <c r="L71" s="362"/>
      <c r="M71" s="362"/>
      <c r="N71" s="362"/>
      <c r="O71" s="363"/>
    </row>
    <row r="72" spans="1:15" ht="312">
      <c r="A72" s="32" t="s">
        <v>246</v>
      </c>
      <c r="B72" s="47" t="s">
        <v>247</v>
      </c>
      <c r="C72" s="361"/>
      <c r="D72" s="362"/>
      <c r="E72" s="362"/>
      <c r="F72" s="362"/>
      <c r="G72" s="362"/>
      <c r="H72" s="362"/>
      <c r="I72" s="362"/>
      <c r="J72" s="362"/>
      <c r="K72" s="362"/>
      <c r="L72" s="362"/>
      <c r="M72" s="362"/>
      <c r="N72" s="362"/>
      <c r="O72" s="363"/>
    </row>
    <row r="73" spans="1:15" ht="92.25" customHeight="1">
      <c r="A73" s="32" t="s">
        <v>248</v>
      </c>
      <c r="B73" s="47" t="s">
        <v>249</v>
      </c>
      <c r="C73" s="361"/>
      <c r="D73" s="362"/>
      <c r="E73" s="362"/>
      <c r="F73" s="362"/>
      <c r="G73" s="362"/>
      <c r="H73" s="362"/>
      <c r="I73" s="362"/>
      <c r="J73" s="362"/>
      <c r="K73" s="362"/>
      <c r="L73" s="362"/>
      <c r="M73" s="362"/>
      <c r="N73" s="362"/>
      <c r="O73" s="363"/>
    </row>
    <row r="74" spans="1:15">
      <c r="A74" s="440" t="s">
        <v>311</v>
      </c>
      <c r="B74" s="440"/>
      <c r="C74" s="440"/>
      <c r="D74" s="440"/>
      <c r="E74" s="440"/>
      <c r="F74" s="440"/>
    </row>
  </sheetData>
  <sheetProtection selectLockedCells="1"/>
  <mergeCells count="128">
    <mergeCell ref="C72:O72"/>
    <mergeCell ref="C73:O73"/>
    <mergeCell ref="C55:O55"/>
    <mergeCell ref="C59:O59"/>
    <mergeCell ref="C60:O60"/>
    <mergeCell ref="C61:O61"/>
    <mergeCell ref="A74:F74"/>
    <mergeCell ref="C52:O52"/>
    <mergeCell ref="C63:O63"/>
    <mergeCell ref="C64:O64"/>
    <mergeCell ref="C65:O65"/>
    <mergeCell ref="C66:O66"/>
    <mergeCell ref="C67:O67"/>
    <mergeCell ref="C68:O68"/>
    <mergeCell ref="C69:O69"/>
    <mergeCell ref="C70:O70"/>
    <mergeCell ref="C71:O71"/>
    <mergeCell ref="C53:O53"/>
    <mergeCell ref="C54:O54"/>
    <mergeCell ref="C56:O56"/>
    <mergeCell ref="C62:O62"/>
    <mergeCell ref="C57:O57"/>
    <mergeCell ref="C58:O58"/>
    <mergeCell ref="A1:O1"/>
    <mergeCell ref="A3:O3"/>
    <mergeCell ref="B4:C4"/>
    <mergeCell ref="D4:H4"/>
    <mergeCell ref="B8:C8"/>
    <mergeCell ref="D8:H8"/>
    <mergeCell ref="I8:K8"/>
    <mergeCell ref="L8:O8"/>
    <mergeCell ref="B5:C5"/>
    <mergeCell ref="D5:O5"/>
    <mergeCell ref="B6:C6"/>
    <mergeCell ref="D6:O6"/>
    <mergeCell ref="B7:C7"/>
    <mergeCell ref="D7:H7"/>
    <mergeCell ref="I7:K7"/>
    <mergeCell ref="L7:O7"/>
    <mergeCell ref="A2:O2"/>
    <mergeCell ref="I4:O4"/>
    <mergeCell ref="D11:O11"/>
    <mergeCell ref="G49:O49"/>
    <mergeCell ref="A49:F49"/>
    <mergeCell ref="B12:C12"/>
    <mergeCell ref="D12:O12"/>
    <mergeCell ref="B9:C9"/>
    <mergeCell ref="D9:O9"/>
    <mergeCell ref="B10:C10"/>
    <mergeCell ref="D10:O10"/>
    <mergeCell ref="B11:C11"/>
    <mergeCell ref="A20:B20"/>
    <mergeCell ref="A23:B23"/>
    <mergeCell ref="C23:O23"/>
    <mergeCell ref="A21:B21"/>
    <mergeCell ref="A27:O27"/>
    <mergeCell ref="A33:M33"/>
    <mergeCell ref="N33:O33"/>
    <mergeCell ref="A28:O28"/>
    <mergeCell ref="A29:N29"/>
    <mergeCell ref="A30:N30"/>
    <mergeCell ref="A31:N31"/>
    <mergeCell ref="C37:D37"/>
    <mergeCell ref="A41:O41"/>
    <mergeCell ref="B42:J42"/>
    <mergeCell ref="C50:O50"/>
    <mergeCell ref="C51:O51"/>
    <mergeCell ref="B13:C13"/>
    <mergeCell ref="D13:O13"/>
    <mergeCell ref="A14:O14"/>
    <mergeCell ref="A15:B16"/>
    <mergeCell ref="A17:B17"/>
    <mergeCell ref="A18:B18"/>
    <mergeCell ref="A19:B19"/>
    <mergeCell ref="A22:B22"/>
    <mergeCell ref="C22:O22"/>
    <mergeCell ref="A38:O38"/>
    <mergeCell ref="B39:H39"/>
    <mergeCell ref="M39:O39"/>
    <mergeCell ref="I39:L39"/>
    <mergeCell ref="A32:O32"/>
    <mergeCell ref="A34:M34"/>
    <mergeCell ref="N34:O34"/>
    <mergeCell ref="A24:M24"/>
    <mergeCell ref="N24:O24"/>
    <mergeCell ref="A25:M25"/>
    <mergeCell ref="N25:O25"/>
    <mergeCell ref="A26:M26"/>
    <mergeCell ref="N26:O26"/>
    <mergeCell ref="K42:L42"/>
    <mergeCell ref="M42:O42"/>
    <mergeCell ref="B43:J43"/>
    <mergeCell ref="K43:L43"/>
    <mergeCell ref="M43:O43"/>
    <mergeCell ref="A35:M35"/>
    <mergeCell ref="N35:O35"/>
    <mergeCell ref="A36:M36"/>
    <mergeCell ref="N36:O36"/>
    <mergeCell ref="N37:O37"/>
    <mergeCell ref="B40:H40"/>
    <mergeCell ref="M40:O40"/>
    <mergeCell ref="I40:L40"/>
    <mergeCell ref="E37:M37"/>
    <mergeCell ref="A37:B37"/>
    <mergeCell ref="A47:O47"/>
    <mergeCell ref="A48:F48"/>
    <mergeCell ref="G48:O48"/>
    <mergeCell ref="B46:J46"/>
    <mergeCell ref="K46:L46"/>
    <mergeCell ref="M46:O46"/>
    <mergeCell ref="B44:J44"/>
    <mergeCell ref="K44:L44"/>
    <mergeCell ref="M44:O44"/>
    <mergeCell ref="B45:J45"/>
    <mergeCell ref="K45:L45"/>
    <mergeCell ref="M45:O45"/>
    <mergeCell ref="C21:F21"/>
    <mergeCell ref="G21:K21"/>
    <mergeCell ref="C15:F16"/>
    <mergeCell ref="G15:K16"/>
    <mergeCell ref="C17:F17"/>
    <mergeCell ref="G17:K17"/>
    <mergeCell ref="C18:F18"/>
    <mergeCell ref="G18:K18"/>
    <mergeCell ref="C19:F19"/>
    <mergeCell ref="G19:K19"/>
    <mergeCell ref="C20:F20"/>
    <mergeCell ref="G20:K20"/>
  </mergeCells>
  <dataValidations count="4">
    <dataValidation type="list" allowBlank="1" showInputMessage="1" showErrorMessage="1" sqref="G48:O48">
      <formula1>"Certificate issue, Maintenance, Renewal, Suspend, Withdrawal"</formula1>
    </dataValidation>
    <dataValidation type="list" allowBlank="1" showInputMessage="1" showErrorMessage="1" sqref="G49:O49">
      <formula1>"ISO 9001:2015, ISO 14001:2015, ISO 45001:2018, ISO 27001:2022, ISO 22000:2018, N/A"</formula1>
    </dataValidation>
    <dataValidation type="list" allowBlank="1" showInputMessage="1" showErrorMessage="1" sqref="O30">
      <formula1>"0"</formula1>
    </dataValidation>
    <dataValidation type="list" allowBlank="1" showInputMessage="1" showErrorMessage="1" sqref="N24:O26 N33:O37 G48:O48">
      <formula1>#REF!</formula1>
    </dataValidation>
  </dataValidations>
  <hyperlinks>
    <hyperlink ref="P1" location="'Index '!A1" display="Index"/>
  </hyperlinks>
  <pageMargins left="0.62992125984251968" right="0.27559055118110237" top="1.0236220472440944" bottom="0.74803149606299213" header="0.31496062992125984" footer="0.31496062992125984"/>
  <pageSetup paperSize="9" scale="73" fitToHeight="0" pageOrder="overThenDown" orientation="portrait" r:id="rId1"/>
  <headerFooter>
    <oddHeader xml:space="preserve">&amp;L&amp;G
</oddHeader>
    <oddFooter>Page &amp;P</oddFooter>
  </headerFooter>
  <legacyDrawingHF r:id="rId2"/>
</worksheet>
</file>

<file path=xl/worksheets/sheet12.xml><?xml version="1.0" encoding="utf-8"?>
<worksheet xmlns="http://schemas.openxmlformats.org/spreadsheetml/2006/main" xmlns:r="http://schemas.openxmlformats.org/officeDocument/2006/relationships">
  <sheetPr codeName="Sheet10"/>
  <dimension ref="A1:M11"/>
  <sheetViews>
    <sheetView zoomScaleNormal="100" workbookViewId="0">
      <selection activeCell="A55" sqref="A55:M55"/>
    </sheetView>
  </sheetViews>
  <sheetFormatPr defaultRowHeight="15.6"/>
  <cols>
    <col min="1" max="2" width="9.296875" customWidth="1"/>
    <col min="3" max="3" width="8.296875" customWidth="1"/>
    <col min="4" max="4" width="30.5" customWidth="1"/>
    <col min="5" max="5" width="13.19921875" customWidth="1"/>
    <col min="6" max="6" width="12.69921875" bestFit="1" customWidth="1"/>
    <col min="7" max="7" width="18.5" customWidth="1"/>
    <col min="8" max="8" width="13.69921875" customWidth="1"/>
    <col min="9" max="9" width="17.69921875" customWidth="1"/>
    <col min="10" max="12" width="9" hidden="1" customWidth="1"/>
  </cols>
  <sheetData>
    <row r="1" spans="1:13" ht="21">
      <c r="A1" s="460" t="s">
        <v>289</v>
      </c>
      <c r="B1" s="460"/>
      <c r="C1" s="460"/>
      <c r="D1" s="460"/>
      <c r="E1" s="460"/>
      <c r="F1" s="460"/>
      <c r="G1" s="460"/>
      <c r="H1" s="460"/>
      <c r="I1" s="460"/>
      <c r="L1" s="65"/>
      <c r="M1" s="38"/>
    </row>
    <row r="2" spans="1:13">
      <c r="A2" s="441" t="s">
        <v>336</v>
      </c>
      <c r="B2" s="442"/>
      <c r="C2" s="442"/>
      <c r="D2" s="442"/>
      <c r="E2" s="443"/>
      <c r="F2" s="268" t="str">
        <f>IF(ID=0, " ",ID)</f>
        <v xml:space="preserve"> </v>
      </c>
      <c r="G2" s="268"/>
      <c r="H2" s="268"/>
      <c r="I2" s="268"/>
      <c r="J2" s="268"/>
      <c r="K2" s="268"/>
      <c r="L2" s="268"/>
    </row>
    <row r="3" spans="1:13">
      <c r="A3" s="444" t="s">
        <v>29</v>
      </c>
      <c r="B3" s="445"/>
      <c r="C3" s="445"/>
      <c r="D3" s="445"/>
      <c r="E3" s="446"/>
      <c r="F3" s="441" t="str">
        <f>IF(ORGN=0, " ",ORGN)</f>
        <v xml:space="preserve"> </v>
      </c>
      <c r="G3" s="442"/>
      <c r="H3" s="443"/>
      <c r="I3" s="445"/>
      <c r="J3" s="445"/>
      <c r="K3" s="445"/>
      <c r="L3" s="446"/>
    </row>
    <row r="4" spans="1:13" ht="15.75" customHeight="1">
      <c r="A4" s="444" t="s">
        <v>99</v>
      </c>
      <c r="B4" s="445"/>
      <c r="C4" s="445"/>
      <c r="D4" s="445"/>
      <c r="E4" s="446"/>
      <c r="F4" s="444" t="str">
        <f>'F03 App Rev &amp; F03-01 Aud Pln'!B8</f>
        <v>ISO 9001:2015</v>
      </c>
      <c r="G4" s="445"/>
      <c r="H4" s="446"/>
      <c r="I4" s="445"/>
      <c r="J4" s="445"/>
      <c r="K4" s="445"/>
      <c r="L4" s="446"/>
    </row>
    <row r="5" spans="1:13" ht="62.25" customHeight="1">
      <c r="A5" s="58" t="s">
        <v>137</v>
      </c>
      <c r="B5" s="58" t="s">
        <v>481</v>
      </c>
      <c r="C5" s="58" t="s">
        <v>144</v>
      </c>
      <c r="D5" s="58" t="s">
        <v>138</v>
      </c>
      <c r="E5" s="58" t="s">
        <v>136</v>
      </c>
      <c r="F5" s="58" t="s">
        <v>139</v>
      </c>
      <c r="G5" s="461" t="s">
        <v>147</v>
      </c>
      <c r="H5" s="462"/>
      <c r="I5" s="58" t="s">
        <v>146</v>
      </c>
      <c r="L5" s="65"/>
    </row>
    <row r="6" spans="1:13" ht="77.55" customHeight="1">
      <c r="A6" s="35"/>
      <c r="B6" s="35" t="str">
        <f>IF(ST2MINNCCL1=0, " ",ST2MINNCCL1)</f>
        <v xml:space="preserve"> </v>
      </c>
      <c r="C6" s="35" t="str">
        <f>IF(TYPENC1=0, " ",TYPENC1)</f>
        <v xml:space="preserve"> </v>
      </c>
      <c r="D6" s="35" t="str">
        <f>IF(ST2MINNC1=0, " ",ST2MINNC1)</f>
        <v xml:space="preserve"> </v>
      </c>
      <c r="E6" s="457" t="str">
        <f>IF(ST2AUDDATE2=0, " ",ST2AUDDATE2)</f>
        <v xml:space="preserve"> </v>
      </c>
      <c r="F6" s="35" t="str">
        <f>IF(PROCESSDEPT1=0, " ",PROCESSDEPT1)</f>
        <v xml:space="preserve"> </v>
      </c>
      <c r="G6" s="448" t="str">
        <f>IF(CONTACTPERS=0, " ",CONTACTPERS)</f>
        <v xml:space="preserve"> </v>
      </c>
      <c r="H6" s="449"/>
      <c r="I6" s="454" t="str">
        <f>IF(AUDITOR1=0, " ",AUDITOR1)</f>
        <v xml:space="preserve"> </v>
      </c>
      <c r="L6" s="65"/>
    </row>
    <row r="7" spans="1:13" ht="77.55" customHeight="1">
      <c r="A7" s="35"/>
      <c r="B7" s="35" t="str">
        <f>IF(ST2MINNCCL2=0, " ",ST2MINNCCL2)</f>
        <v xml:space="preserve"> </v>
      </c>
      <c r="C7" s="35" t="str">
        <f>IF(TYPENC2=0, " ",TYPENC2)</f>
        <v xml:space="preserve"> </v>
      </c>
      <c r="D7" s="35" t="str">
        <f>IF(ST2MINNC2=0, " ",ST2MINNC2)</f>
        <v xml:space="preserve"> </v>
      </c>
      <c r="E7" s="458"/>
      <c r="F7" s="35" t="str">
        <f>IF(PROCESSDEPT2=0, " ",PROCESSDEPT2)</f>
        <v xml:space="preserve"> </v>
      </c>
      <c r="G7" s="450"/>
      <c r="H7" s="451"/>
      <c r="I7" s="455"/>
      <c r="L7" s="65"/>
    </row>
    <row r="8" spans="1:13" ht="77.55" customHeight="1">
      <c r="A8" s="35"/>
      <c r="B8" s="35"/>
      <c r="C8" s="35" t="str">
        <f>IF(TYPENC3=0, " ",TYPENC3)</f>
        <v xml:space="preserve"> </v>
      </c>
      <c r="D8" s="35"/>
      <c r="E8" s="459"/>
      <c r="F8" s="35" t="str">
        <f>IF(PROCESSDEPT3=0, " ",PROCESSDEPT3)</f>
        <v xml:space="preserve"> </v>
      </c>
      <c r="G8" s="452"/>
      <c r="H8" s="453"/>
      <c r="I8" s="456"/>
      <c r="L8" s="65"/>
    </row>
    <row r="9" spans="1:13" ht="115.95" customHeight="1">
      <c r="A9" s="447" t="s">
        <v>275</v>
      </c>
      <c r="B9" s="447"/>
      <c r="C9" s="447"/>
      <c r="D9" s="447"/>
      <c r="E9" s="447"/>
      <c r="F9" s="447"/>
      <c r="G9" s="447"/>
      <c r="H9" s="447"/>
      <c r="I9" s="447"/>
      <c r="L9" s="65"/>
    </row>
    <row r="10" spans="1:13">
      <c r="A10" s="163" t="s">
        <v>313</v>
      </c>
      <c r="B10" s="163"/>
      <c r="C10" s="163"/>
      <c r="D10" s="163"/>
      <c r="E10" s="163"/>
      <c r="F10" s="163"/>
    </row>
    <row r="11" spans="1:13">
      <c r="A11" s="287"/>
      <c r="B11" s="287"/>
      <c r="C11" s="287"/>
      <c r="D11" s="287"/>
      <c r="E11" s="287"/>
      <c r="F11" s="287"/>
    </row>
  </sheetData>
  <sheetProtection selectLockedCells="1" selectUnlockedCells="1"/>
  <mergeCells count="17">
    <mergeCell ref="A1:I1"/>
    <mergeCell ref="G5:H5"/>
    <mergeCell ref="I4:L4"/>
    <mergeCell ref="A10:F10"/>
    <mergeCell ref="I3:L3"/>
    <mergeCell ref="I2:L2"/>
    <mergeCell ref="A11:F11"/>
    <mergeCell ref="A2:E2"/>
    <mergeCell ref="A3:E3"/>
    <mergeCell ref="A4:E4"/>
    <mergeCell ref="F3:H3"/>
    <mergeCell ref="F4:H4"/>
    <mergeCell ref="F2:H2"/>
    <mergeCell ref="A9:I9"/>
    <mergeCell ref="G6:H8"/>
    <mergeCell ref="I6:I8"/>
    <mergeCell ref="E6:E8"/>
  </mergeCells>
  <pageMargins left="0.70866141732283472" right="0.70866141732283472" top="1.2204724409448819" bottom="0.74803149606299213" header="0.31496062992125984" footer="0.31496062992125984"/>
  <pageSetup paperSize="9" pageOrder="overThenDown" orientation="portrait" r:id="rId1"/>
  <headerFooter>
    <oddHeader>&amp;L&amp;G</oddHeader>
    <oddFooter>Page &amp;P</oddFooter>
  </headerFooter>
  <legacyDrawingHF r:id="rId2"/>
</worksheet>
</file>

<file path=xl/worksheets/sheet13.xml><?xml version="1.0" encoding="utf-8"?>
<worksheet xmlns="http://schemas.openxmlformats.org/spreadsheetml/2006/main" xmlns:r="http://schemas.openxmlformats.org/officeDocument/2006/relationships">
  <dimension ref="A1:G20"/>
  <sheetViews>
    <sheetView workbookViewId="0">
      <selection activeCell="A55" sqref="A55:M55"/>
    </sheetView>
  </sheetViews>
  <sheetFormatPr defaultRowHeight="15.6"/>
  <cols>
    <col min="1" max="1" width="31.5" customWidth="1"/>
    <col min="7" max="7" width="14.19921875" customWidth="1"/>
  </cols>
  <sheetData>
    <row r="1" spans="1:7" ht="21">
      <c r="A1" s="463" t="s">
        <v>490</v>
      </c>
      <c r="B1" s="464"/>
      <c r="C1" s="464"/>
      <c r="D1" s="464"/>
      <c r="E1" s="464"/>
      <c r="F1" s="464"/>
      <c r="G1" s="464"/>
    </row>
    <row r="2" spans="1:7">
      <c r="A2" s="3" t="s">
        <v>29</v>
      </c>
      <c r="B2" s="465" t="str">
        <f>IF(ORGN=0, " ",ORGN)</f>
        <v xml:space="preserve"> </v>
      </c>
      <c r="C2" s="466"/>
      <c r="D2" s="466"/>
      <c r="E2" s="466"/>
      <c r="F2" s="466"/>
      <c r="G2" s="467"/>
    </row>
    <row r="3" spans="1:7">
      <c r="A3" s="3" t="s">
        <v>31</v>
      </c>
      <c r="B3" s="237" t="str">
        <f>IF(STANDARD=0, " ",STANDARD)</f>
        <v>ISO 9001:2015</v>
      </c>
      <c r="C3" s="238"/>
      <c r="D3" s="238"/>
      <c r="E3" s="238"/>
      <c r="F3" s="238"/>
      <c r="G3" s="239"/>
    </row>
    <row r="4" spans="1:7">
      <c r="A4" s="3" t="s">
        <v>137</v>
      </c>
      <c r="B4" s="237" t="str">
        <f>IF(ST2MINNCQTY=0, " ",ST2MINNCQTY)</f>
        <v xml:space="preserve"> </v>
      </c>
      <c r="C4" s="238"/>
      <c r="D4" s="238"/>
      <c r="E4" s="238"/>
      <c r="F4" s="238"/>
      <c r="G4" s="239"/>
    </row>
    <row r="5" spans="1:7">
      <c r="A5" s="3" t="s">
        <v>491</v>
      </c>
      <c r="B5" s="237" t="str">
        <f>IF(PROCESSDEPT1=0, " ",PROCESSDEPT1)</f>
        <v xml:space="preserve"> </v>
      </c>
      <c r="C5" s="238"/>
      <c r="D5" s="238"/>
      <c r="E5" s="238"/>
      <c r="F5" s="238"/>
      <c r="G5" s="239"/>
    </row>
    <row r="6" spans="1:7">
      <c r="A6" s="3" t="s">
        <v>37</v>
      </c>
      <c r="B6" s="237" t="s">
        <v>36</v>
      </c>
      <c r="C6" s="238"/>
      <c r="D6" s="238"/>
      <c r="E6" s="238"/>
      <c r="F6" s="238"/>
      <c r="G6" s="239"/>
    </row>
    <row r="7" spans="1:7">
      <c r="A7" s="3" t="s">
        <v>75</v>
      </c>
      <c r="B7" s="237" t="str">
        <f>IF(ST2MINNCCL1=0, " ",ST2MINNCCL1)</f>
        <v xml:space="preserve"> </v>
      </c>
      <c r="C7" s="238"/>
      <c r="D7" s="238"/>
      <c r="E7" s="238"/>
      <c r="F7" s="238"/>
      <c r="G7" s="239"/>
    </row>
    <row r="8" spans="1:7">
      <c r="A8" s="3" t="s">
        <v>492</v>
      </c>
      <c r="B8" s="237" t="str">
        <f>IF(ST2MINNC1=0, " ",ST2MINNC1)</f>
        <v xml:space="preserve"> </v>
      </c>
      <c r="C8" s="238"/>
      <c r="D8" s="238"/>
      <c r="E8" s="238"/>
      <c r="F8" s="238"/>
      <c r="G8" s="239"/>
    </row>
    <row r="9" spans="1:7">
      <c r="A9" s="171" t="s">
        <v>493</v>
      </c>
      <c r="B9" s="171"/>
      <c r="C9" s="171"/>
      <c r="D9" s="171"/>
      <c r="E9" s="171"/>
      <c r="F9" s="171"/>
      <c r="G9" s="172"/>
    </row>
    <row r="10" spans="1:7">
      <c r="A10" s="3" t="s">
        <v>494</v>
      </c>
      <c r="B10" s="237" t="str">
        <f>IF(ROOTCAUSE1=0, " ",ROOTCAUSE1)</f>
        <v xml:space="preserve"> </v>
      </c>
      <c r="C10" s="238"/>
      <c r="D10" s="238"/>
      <c r="E10" s="238"/>
      <c r="F10" s="238"/>
      <c r="G10" s="239"/>
    </row>
    <row r="11" spans="1:7">
      <c r="A11" s="3" t="s">
        <v>495</v>
      </c>
      <c r="B11" s="237" t="str">
        <f>IF(CORRECTION1=0, " ",CORRECTION1)</f>
        <v xml:space="preserve"> </v>
      </c>
      <c r="C11" s="238"/>
      <c r="D11" s="238"/>
      <c r="E11" s="238"/>
      <c r="F11" s="238"/>
      <c r="G11" s="239"/>
    </row>
    <row r="12" spans="1:7">
      <c r="A12" s="3" t="s">
        <v>496</v>
      </c>
      <c r="B12" s="237" t="str">
        <f>IF(CORRECTIVEACTION1=0, " ",CORRECTIVEACTION1)</f>
        <v xml:space="preserve"> </v>
      </c>
      <c r="C12" s="238"/>
      <c r="D12" s="238"/>
      <c r="E12" s="238"/>
      <c r="F12" s="238"/>
      <c r="G12" s="239"/>
    </row>
    <row r="13" spans="1:7">
      <c r="A13" s="475" t="s">
        <v>497</v>
      </c>
      <c r="B13" s="477" t="str">
        <f>IF(CARDATE1=0, " ",CARDATE1)</f>
        <v xml:space="preserve"> </v>
      </c>
      <c r="C13" s="478"/>
      <c r="D13" s="478"/>
      <c r="E13" s="478"/>
      <c r="F13" s="478"/>
      <c r="G13" s="479"/>
    </row>
    <row r="14" spans="1:7">
      <c r="A14" s="476"/>
      <c r="B14" s="237"/>
      <c r="C14" s="238"/>
      <c r="D14" s="238"/>
      <c r="E14" s="238"/>
      <c r="F14" s="238"/>
      <c r="G14" s="239"/>
    </row>
    <row r="15" spans="1:7">
      <c r="A15" s="480" t="s">
        <v>498</v>
      </c>
      <c r="B15" s="481"/>
      <c r="C15" s="481"/>
      <c r="D15" s="481"/>
      <c r="E15" s="481"/>
      <c r="F15" s="481"/>
      <c r="G15" s="482"/>
    </row>
    <row r="16" spans="1:7">
      <c r="A16" s="96" t="s">
        <v>499</v>
      </c>
      <c r="B16" s="483" t="str">
        <f>('[3]AUD.F.22-Review Report'!$B$67)</f>
        <v>ALL RISK HAS BEEN DEFINED AND CLEARED.</v>
      </c>
      <c r="C16" s="483"/>
      <c r="D16" s="483"/>
      <c r="E16" s="483"/>
      <c r="F16" s="483"/>
      <c r="G16" s="483"/>
    </row>
    <row r="17" spans="1:7">
      <c r="A17" s="96" t="s">
        <v>500</v>
      </c>
      <c r="B17" s="483" t="str">
        <f>IF(AUDITOR1=0, " ",AUDITOR1)</f>
        <v xml:space="preserve"> </v>
      </c>
      <c r="C17" s="483"/>
      <c r="D17" s="6" t="s">
        <v>501</v>
      </c>
      <c r="E17" s="483" t="str">
        <f>IF(ROLE1=0, "  ",ROLE1)</f>
        <v xml:space="preserve">  </v>
      </c>
      <c r="F17" s="483"/>
      <c r="G17" s="483"/>
    </row>
    <row r="18" spans="1:7" ht="53.4" customHeight="1">
      <c r="A18" s="468" t="s">
        <v>502</v>
      </c>
      <c r="B18" s="469"/>
      <c r="C18" s="469"/>
      <c r="D18" s="469"/>
      <c r="E18" s="469"/>
      <c r="F18" s="469"/>
      <c r="G18" s="470"/>
    </row>
    <row r="19" spans="1:7">
      <c r="A19" s="97" t="s">
        <v>503</v>
      </c>
      <c r="B19" s="471" t="str">
        <f>IF(RN=0, " ",RN)</f>
        <v xml:space="preserve"> </v>
      </c>
      <c r="C19" s="471"/>
      <c r="D19" s="98" t="s">
        <v>19</v>
      </c>
      <c r="E19" s="472" t="str">
        <f>(B13)</f>
        <v xml:space="preserve"> </v>
      </c>
      <c r="F19" s="473"/>
      <c r="G19" s="474"/>
    </row>
    <row r="20" spans="1:7">
      <c r="A20" s="99" t="s">
        <v>504</v>
      </c>
      <c r="B20" s="99"/>
      <c r="C20" s="99"/>
      <c r="D20" s="99"/>
    </row>
  </sheetData>
  <sheetProtection selectLockedCells="1" selectUnlockedCells="1"/>
  <mergeCells count="22">
    <mergeCell ref="A18:G18"/>
    <mergeCell ref="B19:C19"/>
    <mergeCell ref="E19:G19"/>
    <mergeCell ref="A13:A14"/>
    <mergeCell ref="B13:G13"/>
    <mergeCell ref="B14:G14"/>
    <mergeCell ref="A15:G15"/>
    <mergeCell ref="B16:G16"/>
    <mergeCell ref="B17:C17"/>
    <mergeCell ref="E17:G17"/>
    <mergeCell ref="B12:G12"/>
    <mergeCell ref="A1:G1"/>
    <mergeCell ref="B2:G2"/>
    <mergeCell ref="B3:G3"/>
    <mergeCell ref="B4:G4"/>
    <mergeCell ref="B5:G5"/>
    <mergeCell ref="B6:G6"/>
    <mergeCell ref="B7:G7"/>
    <mergeCell ref="B8:G8"/>
    <mergeCell ref="A9:G9"/>
    <mergeCell ref="B10:G10"/>
    <mergeCell ref="B11:G11"/>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sheetPr codeName="Sheet13"/>
  <dimension ref="A1:I39"/>
  <sheetViews>
    <sheetView showGridLines="0" zoomScaleNormal="100" workbookViewId="0">
      <selection activeCell="A55" sqref="A55:M55"/>
    </sheetView>
  </sheetViews>
  <sheetFormatPr defaultColWidth="11" defaultRowHeight="15.6"/>
  <cols>
    <col min="1" max="1" width="22.296875" customWidth="1"/>
    <col min="2" max="2" width="6" customWidth="1"/>
    <col min="3" max="3" width="2" customWidth="1"/>
    <col min="4" max="4" width="10.69921875" customWidth="1"/>
    <col min="5" max="5" width="3.69921875" customWidth="1"/>
    <col min="6" max="6" width="28.19921875" customWidth="1"/>
    <col min="8" max="8" width="15.69921875" customWidth="1"/>
    <col min="9" max="9" width="21.5" customWidth="1"/>
  </cols>
  <sheetData>
    <row r="1" spans="1:9" ht="97.2" customHeight="1">
      <c r="A1" s="507" t="s">
        <v>315</v>
      </c>
      <c r="B1" s="507"/>
      <c r="C1" s="507"/>
      <c r="D1" s="507"/>
      <c r="E1" s="507"/>
      <c r="F1" s="507"/>
      <c r="H1" s="19" t="s">
        <v>108</v>
      </c>
      <c r="I1" s="17" t="s">
        <v>8</v>
      </c>
    </row>
    <row r="2" spans="1:9" ht="22.2" customHeight="1">
      <c r="A2" s="503" t="s">
        <v>128</v>
      </c>
      <c r="B2" s="503"/>
      <c r="C2" s="508" t="s">
        <v>107</v>
      </c>
      <c r="D2" s="508"/>
      <c r="E2" s="508"/>
      <c r="F2" s="508"/>
    </row>
    <row r="3" spans="1:9">
      <c r="A3" s="490"/>
      <c r="B3" s="490"/>
      <c r="C3" s="490"/>
      <c r="D3" s="490"/>
      <c r="E3" s="490"/>
      <c r="F3" s="490"/>
    </row>
    <row r="4" spans="1:9" ht="22.95" customHeight="1">
      <c r="A4" s="509" t="str">
        <f>IF(ORGN=0, " ",ORGN)</f>
        <v xml:space="preserve"> </v>
      </c>
      <c r="B4" s="509"/>
      <c r="C4" s="509"/>
      <c r="D4" s="509"/>
      <c r="E4" s="509"/>
      <c r="F4" s="509"/>
    </row>
    <row r="5" spans="1:9" ht="28.8" customHeight="1">
      <c r="A5" s="509"/>
      <c r="B5" s="509"/>
      <c r="C5" s="509"/>
      <c r="D5" s="509"/>
      <c r="E5" s="509"/>
      <c r="F5" s="509"/>
    </row>
    <row r="6" spans="1:9" ht="39.6" customHeight="1">
      <c r="A6" s="510" t="str">
        <f>IF(ORGADD=0, " ",ORGADD)</f>
        <v xml:space="preserve"> </v>
      </c>
      <c r="B6" s="510"/>
      <c r="C6" s="510"/>
      <c r="D6" s="510"/>
      <c r="E6" s="510"/>
      <c r="F6" s="510"/>
    </row>
    <row r="7" spans="1:9">
      <c r="A7" s="503" t="s">
        <v>105</v>
      </c>
      <c r="B7" s="503"/>
      <c r="C7" s="503"/>
      <c r="D7" s="503"/>
      <c r="E7" s="503"/>
      <c r="F7" s="503"/>
    </row>
    <row r="8" spans="1:9">
      <c r="A8" s="490"/>
      <c r="B8" s="490"/>
      <c r="C8" s="490"/>
      <c r="D8" s="490"/>
      <c r="E8" s="490"/>
      <c r="F8" s="490"/>
    </row>
    <row r="9" spans="1:9" ht="22.8">
      <c r="A9" s="511" t="str">
        <f>IF(CERTSTD=0," ",CERTSTD)</f>
        <v>ISO 9001:2015</v>
      </c>
      <c r="B9" s="511"/>
      <c r="C9" s="511"/>
      <c r="D9" s="511"/>
      <c r="E9" s="511"/>
      <c r="F9" s="511"/>
    </row>
    <row r="10" spans="1:9">
      <c r="A10" s="506"/>
      <c r="B10" s="506"/>
      <c r="C10" s="506"/>
      <c r="D10" s="506"/>
      <c r="E10" s="506"/>
      <c r="F10" s="506"/>
    </row>
    <row r="11" spans="1:9">
      <c r="A11" s="503" t="s">
        <v>106</v>
      </c>
      <c r="B11" s="503"/>
      <c r="C11" s="503"/>
      <c r="D11" s="503"/>
      <c r="E11" s="503"/>
      <c r="F11" s="503"/>
    </row>
    <row r="12" spans="1:9">
      <c r="A12" s="490"/>
      <c r="B12" s="490"/>
      <c r="C12" s="490"/>
      <c r="D12" s="490"/>
      <c r="E12" s="490"/>
      <c r="F12" s="490"/>
    </row>
    <row r="13" spans="1:9" ht="57.6" customHeight="1">
      <c r="A13" s="505" t="str">
        <f>IF(SCOPE=0, " ",SCOPE)</f>
        <v xml:space="preserve"> </v>
      </c>
      <c r="B13" s="505"/>
      <c r="C13" s="505"/>
      <c r="D13" s="505"/>
      <c r="E13" s="505"/>
      <c r="F13" s="505"/>
    </row>
    <row r="14" spans="1:9" ht="1.95" customHeight="1">
      <c r="A14" s="503"/>
      <c r="B14" s="503"/>
      <c r="C14" s="18"/>
      <c r="D14" s="504"/>
      <c r="E14" s="504"/>
      <c r="F14" s="504"/>
    </row>
    <row r="15" spans="1:9" ht="19.5" hidden="1" customHeight="1">
      <c r="A15" s="503"/>
      <c r="B15" s="503"/>
      <c r="C15" s="18"/>
      <c r="D15" s="504"/>
      <c r="E15" s="504"/>
      <c r="F15" s="504"/>
    </row>
    <row r="16" spans="1:9" ht="19.5" hidden="1" customHeight="1">
      <c r="A16" s="503"/>
      <c r="B16" s="503"/>
      <c r="C16" s="18"/>
      <c r="D16" s="504"/>
      <c r="E16" s="504"/>
      <c r="F16" s="504"/>
    </row>
    <row r="17" spans="1:7" ht="19.5" hidden="1" customHeight="1">
      <c r="A17" s="503"/>
      <c r="B17" s="503"/>
      <c r="C17" s="18"/>
      <c r="D17" s="504"/>
      <c r="E17" s="504"/>
      <c r="F17" s="504"/>
    </row>
    <row r="18" spans="1:7" ht="15" hidden="1" customHeight="1">
      <c r="A18" s="490"/>
      <c r="B18" s="490"/>
      <c r="C18" s="490"/>
      <c r="D18" s="490"/>
      <c r="E18" s="490"/>
      <c r="F18" s="490"/>
    </row>
    <row r="19" spans="1:7" ht="34.049999999999997" customHeight="1">
      <c r="A19" s="500" t="s">
        <v>298</v>
      </c>
      <c r="B19" s="494" t="s">
        <v>334</v>
      </c>
      <c r="C19" s="495"/>
      <c r="D19" s="496"/>
      <c r="E19" s="494" t="str">
        <f>IF(CONTACTPERS=0, " ",CONTACTPERS)</f>
        <v xml:space="preserve"> </v>
      </c>
      <c r="F19" s="495"/>
      <c r="G19" s="496"/>
    </row>
    <row r="20" spans="1:7" ht="31.95" customHeight="1">
      <c r="A20" s="501"/>
      <c r="B20" s="497" t="s">
        <v>297</v>
      </c>
      <c r="C20" s="498"/>
      <c r="D20" s="499"/>
      <c r="E20" s="502" t="str">
        <f>IF(AUDITOR1=0," ",AUDITOR1)</f>
        <v xml:space="preserve"> </v>
      </c>
      <c r="F20" s="498"/>
      <c r="G20" s="499"/>
    </row>
    <row r="21" spans="1:7" ht="65.55" customHeight="1">
      <c r="A21" s="491" t="s">
        <v>299</v>
      </c>
      <c r="B21" s="492"/>
      <c r="C21" s="492"/>
      <c r="D21" s="492"/>
      <c r="E21" s="492"/>
      <c r="F21" s="492"/>
      <c r="G21" s="493"/>
    </row>
    <row r="22" spans="1:7" ht="16.2" thickBot="1"/>
    <row r="23" spans="1:7" ht="16.2" thickBot="1">
      <c r="A23" s="82" t="s">
        <v>349</v>
      </c>
      <c r="B23" s="484" t="e">
        <f>(#REF!)</f>
        <v>#REF!</v>
      </c>
      <c r="C23" s="485"/>
      <c r="D23" s="486"/>
    </row>
    <row r="24" spans="1:7" ht="16.2" thickBot="1">
      <c r="A24" s="82" t="s">
        <v>350</v>
      </c>
      <c r="B24" s="487" t="e">
        <f>(#REF!)</f>
        <v>#REF!</v>
      </c>
      <c r="C24" s="488"/>
      <c r="D24" s="489"/>
    </row>
    <row r="25" spans="1:7">
      <c r="A25" t="s">
        <v>314</v>
      </c>
    </row>
    <row r="39" spans="1:6">
      <c r="A39" s="64"/>
      <c r="B39" s="63"/>
      <c r="C39" s="63"/>
      <c r="D39" s="63"/>
      <c r="E39" s="63"/>
      <c r="F39" s="63"/>
    </row>
  </sheetData>
  <sheetProtection selectLockedCells="1"/>
  <mergeCells count="30">
    <mergeCell ref="A10:F10"/>
    <mergeCell ref="A1:F1"/>
    <mergeCell ref="A2:B2"/>
    <mergeCell ref="C2:F2"/>
    <mergeCell ref="A3:F3"/>
    <mergeCell ref="A4:F5"/>
    <mergeCell ref="A6:F6"/>
    <mergeCell ref="A7:F7"/>
    <mergeCell ref="A8:F8"/>
    <mergeCell ref="A9:F9"/>
    <mergeCell ref="A11:F11"/>
    <mergeCell ref="A12:F12"/>
    <mergeCell ref="A13:F13"/>
    <mergeCell ref="A14:B14"/>
    <mergeCell ref="D14:F14"/>
    <mergeCell ref="A15:B15"/>
    <mergeCell ref="D15:F15"/>
    <mergeCell ref="A16:B16"/>
    <mergeCell ref="D16:F16"/>
    <mergeCell ref="A17:B17"/>
    <mergeCell ref="D17:F17"/>
    <mergeCell ref="B23:D23"/>
    <mergeCell ref="B24:D24"/>
    <mergeCell ref="A18:F18"/>
    <mergeCell ref="A21:G21"/>
    <mergeCell ref="B19:D19"/>
    <mergeCell ref="B20:D20"/>
    <mergeCell ref="A19:A20"/>
    <mergeCell ref="E19:G19"/>
    <mergeCell ref="E20:G20"/>
  </mergeCells>
  <pageMargins left="0.55118110236220474" right="0.86614173228346458" top="0.74803149606299213" bottom="0.74803149606299213" header="0.31496062992125984" footer="0.31496062992125984"/>
  <pageSetup orientation="portrait" r:id="rId1"/>
  <extLst xmlns:xr="http://schemas.microsoft.com/office/spreadsheetml/2014/revision">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'F03 App Rev &amp; F03-01 Aud Pln'!$B$8:$G$8</xm:f>
          </x14:formula1>
          <xm:sqref>I1</xm:sqref>
        </x14:dataValidation>
      </x14:dataValidations>
    </ext>
  </extLst>
</worksheet>
</file>

<file path=xl/worksheets/sheet15.xml><?xml version="1.0" encoding="utf-8"?>
<worksheet xmlns="http://schemas.openxmlformats.org/spreadsheetml/2006/main" xmlns:r="http://schemas.openxmlformats.org/officeDocument/2006/relationships">
  <sheetPr codeName="Sheet17"/>
  <dimension ref="A1:AA92"/>
  <sheetViews>
    <sheetView topLeftCell="A76" workbookViewId="0">
      <selection activeCell="A55" sqref="A55:M55"/>
    </sheetView>
  </sheetViews>
  <sheetFormatPr defaultRowHeight="15.6"/>
  <cols>
    <col min="1" max="1" width="8.796875" style="90"/>
    <col min="2" max="2" width="18.19921875" style="90" customWidth="1"/>
    <col min="3" max="9" width="8.796875" style="90"/>
    <col min="10" max="10" width="14.5" style="90" customWidth="1"/>
    <col min="14" max="14" width="17.796875" customWidth="1"/>
    <col min="27" max="27" width="25.19921875" customWidth="1"/>
  </cols>
  <sheetData>
    <row r="1" spans="1:27">
      <c r="A1" s="572"/>
      <c r="B1" s="572"/>
      <c r="C1" s="572"/>
      <c r="D1" s="572"/>
      <c r="E1" s="572"/>
      <c r="F1" s="573" t="s">
        <v>352</v>
      </c>
      <c r="G1" s="573"/>
      <c r="H1" s="573"/>
      <c r="I1" s="573"/>
      <c r="J1" s="573"/>
      <c r="K1" s="23"/>
      <c r="AA1" s="92" t="s">
        <v>363</v>
      </c>
    </row>
    <row r="2" spans="1:27">
      <c r="A2" s="572"/>
      <c r="B2" s="572"/>
      <c r="C2" s="572"/>
      <c r="D2" s="572"/>
      <c r="E2" s="572"/>
      <c r="F2" s="573"/>
      <c r="G2" s="573"/>
      <c r="H2" s="573"/>
      <c r="I2" s="573"/>
      <c r="J2" s="573"/>
      <c r="K2" s="23"/>
      <c r="AA2" s="92" t="s">
        <v>364</v>
      </c>
    </row>
    <row r="3" spans="1:27">
      <c r="A3" s="572"/>
      <c r="B3" s="572"/>
      <c r="C3" s="572"/>
      <c r="D3" s="572"/>
      <c r="E3" s="572"/>
      <c r="F3" s="573"/>
      <c r="G3" s="573"/>
      <c r="H3" s="573"/>
      <c r="I3" s="573"/>
      <c r="J3" s="573"/>
      <c r="K3" s="23"/>
      <c r="AA3" s="92" t="s">
        <v>365</v>
      </c>
    </row>
    <row r="4" spans="1:27">
      <c r="A4" s="572"/>
      <c r="B4" s="572"/>
      <c r="C4" s="572"/>
      <c r="D4" s="572"/>
      <c r="E4" s="572"/>
      <c r="F4" s="573"/>
      <c r="G4" s="573"/>
      <c r="H4" s="573"/>
      <c r="I4" s="573"/>
      <c r="J4" s="573"/>
      <c r="AA4" s="92" t="s">
        <v>366</v>
      </c>
    </row>
    <row r="5" spans="1:27">
      <c r="A5" s="574" t="s">
        <v>29</v>
      </c>
      <c r="B5" s="575"/>
      <c r="C5" s="575"/>
      <c r="D5" s="575"/>
      <c r="E5" s="576"/>
      <c r="F5" s="577" t="str">
        <f>IF(ORGN=0, " ",ORGN)</f>
        <v xml:space="preserve"> </v>
      </c>
      <c r="G5" s="578"/>
      <c r="H5" s="578"/>
      <c r="I5" s="578"/>
      <c r="J5" s="579"/>
      <c r="AA5" s="92" t="s">
        <v>367</v>
      </c>
    </row>
    <row r="6" spans="1:27">
      <c r="A6" s="574" t="s">
        <v>99</v>
      </c>
      <c r="B6" s="575"/>
      <c r="C6" s="575"/>
      <c r="D6" s="575"/>
      <c r="E6" s="576"/>
      <c r="F6" s="577" t="str">
        <f>IF(STANDARD=0, " ",STANDARD)</f>
        <v>ISO 9001:2015</v>
      </c>
      <c r="G6" s="578"/>
      <c r="H6" s="578"/>
      <c r="I6" s="578"/>
      <c r="J6" s="579"/>
    </row>
    <row r="7" spans="1:27">
      <c r="A7" s="574" t="s">
        <v>37</v>
      </c>
      <c r="B7" s="575"/>
      <c r="C7" s="575"/>
      <c r="D7" s="575"/>
      <c r="E7" s="576"/>
      <c r="F7" s="577" t="s">
        <v>363</v>
      </c>
      <c r="G7" s="578"/>
      <c r="H7" s="578"/>
      <c r="I7" s="578"/>
      <c r="J7" s="579"/>
    </row>
    <row r="8" spans="1:27">
      <c r="A8" s="571" t="s">
        <v>402</v>
      </c>
      <c r="B8" s="571"/>
      <c r="C8" s="571"/>
      <c r="D8" s="571"/>
      <c r="E8" s="571"/>
      <c r="F8" s="571"/>
      <c r="G8" s="571" t="s">
        <v>403</v>
      </c>
      <c r="H8" s="571"/>
      <c r="I8" s="571"/>
      <c r="J8" s="571"/>
    </row>
    <row r="9" spans="1:27" ht="15.6" customHeight="1">
      <c r="A9" s="580" t="s">
        <v>404</v>
      </c>
      <c r="B9" s="581"/>
      <c r="C9" s="581"/>
      <c r="D9" s="581"/>
      <c r="E9" s="581"/>
      <c r="F9" s="581"/>
      <c r="G9" s="581"/>
      <c r="H9" s="581"/>
      <c r="I9" s="581"/>
      <c r="J9" s="582"/>
    </row>
    <row r="10" spans="1:27" ht="15.6" customHeight="1">
      <c r="A10" s="568" t="s">
        <v>405</v>
      </c>
      <c r="B10" s="569"/>
      <c r="C10" s="569"/>
      <c r="D10" s="569"/>
      <c r="E10" s="569"/>
      <c r="F10" s="569"/>
      <c r="G10" s="569"/>
      <c r="H10" s="569"/>
      <c r="I10" s="569"/>
      <c r="J10" s="570"/>
    </row>
    <row r="11" spans="1:27" ht="15.6" customHeight="1">
      <c r="A11" s="550" t="s">
        <v>406</v>
      </c>
      <c r="B11" s="551"/>
      <c r="C11" s="551"/>
      <c r="D11" s="551"/>
      <c r="E11" s="551"/>
      <c r="F11" s="552"/>
      <c r="G11" s="562" t="s">
        <v>162</v>
      </c>
      <c r="H11" s="563"/>
      <c r="I11" s="563"/>
      <c r="J11" s="564"/>
    </row>
    <row r="12" spans="1:27">
      <c r="A12" s="556"/>
      <c r="B12" s="557"/>
      <c r="C12" s="557"/>
      <c r="D12" s="557"/>
      <c r="E12" s="557"/>
      <c r="F12" s="558"/>
      <c r="G12" s="565"/>
      <c r="H12" s="566"/>
      <c r="I12" s="566"/>
      <c r="J12" s="567"/>
    </row>
    <row r="13" spans="1:27" ht="39" customHeight="1">
      <c r="A13" s="538" t="s">
        <v>408</v>
      </c>
      <c r="B13" s="539"/>
      <c r="C13" s="539"/>
      <c r="D13" s="539"/>
      <c r="E13" s="539"/>
      <c r="F13" s="540"/>
      <c r="G13" s="354" t="s">
        <v>409</v>
      </c>
      <c r="H13" s="353"/>
      <c r="I13" s="353"/>
      <c r="J13" s="355"/>
    </row>
    <row r="14" spans="1:27">
      <c r="A14" s="538" t="s">
        <v>410</v>
      </c>
      <c r="B14" s="539"/>
      <c r="C14" s="539"/>
      <c r="D14" s="539"/>
      <c r="E14" s="539"/>
      <c r="F14" s="540"/>
      <c r="G14" s="354" t="s">
        <v>162</v>
      </c>
      <c r="H14" s="353"/>
      <c r="I14" s="353"/>
      <c r="J14" s="355"/>
    </row>
    <row r="15" spans="1:27" ht="15.6" customHeight="1">
      <c r="A15" s="550" t="s">
        <v>411</v>
      </c>
      <c r="B15" s="551"/>
      <c r="C15" s="551"/>
      <c r="D15" s="551"/>
      <c r="E15" s="551"/>
      <c r="F15" s="552"/>
      <c r="G15" s="354" t="str">
        <f>IF(AUDITOR1=0, " ",AUDITOR1)</f>
        <v xml:space="preserve"> </v>
      </c>
      <c r="H15" s="353"/>
      <c r="I15" s="353"/>
      <c r="J15" s="355"/>
    </row>
    <row r="16" spans="1:27">
      <c r="A16" s="556"/>
      <c r="B16" s="557"/>
      <c r="C16" s="557"/>
      <c r="D16" s="557"/>
      <c r="E16" s="557"/>
      <c r="F16" s="558"/>
      <c r="G16" s="354" t="str">
        <f>IF(AUDITOR2=0, " ",AUDITOR2)</f>
        <v xml:space="preserve"> </v>
      </c>
      <c r="H16" s="353"/>
      <c r="I16" s="353"/>
      <c r="J16" s="355"/>
    </row>
    <row r="17" spans="1:10">
      <c r="A17" s="538" t="s">
        <v>412</v>
      </c>
      <c r="B17" s="539"/>
      <c r="C17" s="539"/>
      <c r="D17" s="539"/>
      <c r="E17" s="539"/>
      <c r="F17" s="540"/>
      <c r="G17" s="354" t="s">
        <v>413</v>
      </c>
      <c r="H17" s="353"/>
      <c r="I17" s="353"/>
      <c r="J17" s="355"/>
    </row>
    <row r="18" spans="1:10" ht="33.6" customHeight="1">
      <c r="A18" s="538" t="s">
        <v>414</v>
      </c>
      <c r="B18" s="539"/>
      <c r="C18" s="539"/>
      <c r="D18" s="539"/>
      <c r="E18" s="539"/>
      <c r="F18" s="540"/>
      <c r="G18" s="561">
        <f>IF(ST1AUDPLAN=0, " ",ST1AUDPLAN)</f>
        <v>-7</v>
      </c>
      <c r="H18" s="353"/>
      <c r="I18" s="353"/>
      <c r="J18" s="355"/>
    </row>
    <row r="19" spans="1:10">
      <c r="A19" s="538" t="s">
        <v>415</v>
      </c>
      <c r="B19" s="539"/>
      <c r="C19" s="539"/>
      <c r="D19" s="539"/>
      <c r="E19" s="539"/>
      <c r="F19" s="540"/>
      <c r="G19" s="560" t="str">
        <f>IF(ST1AUDDATE1=0, " ",ST1AUDDATE1)</f>
        <v xml:space="preserve"> </v>
      </c>
      <c r="H19" s="559"/>
      <c r="I19" s="94" t="s">
        <v>101</v>
      </c>
      <c r="J19" s="95" t="str">
        <f>IF(ST1AUDDATE2=0, " ",ST1AUDDATE2)</f>
        <v xml:space="preserve"> </v>
      </c>
    </row>
    <row r="20" spans="1:10" ht="31.8" customHeight="1">
      <c r="A20" s="538" t="s">
        <v>416</v>
      </c>
      <c r="B20" s="539"/>
      <c r="C20" s="539"/>
      <c r="D20" s="539"/>
      <c r="E20" s="539"/>
      <c r="F20" s="540"/>
      <c r="G20" s="351" t="s">
        <v>417</v>
      </c>
      <c r="H20" s="352"/>
      <c r="I20" s="352"/>
      <c r="J20" s="520"/>
    </row>
    <row r="21" spans="1:10" ht="39" customHeight="1">
      <c r="A21" s="538" t="s">
        <v>418</v>
      </c>
      <c r="B21" s="539"/>
      <c r="C21" s="539"/>
      <c r="D21" s="539"/>
      <c r="E21" s="539"/>
      <c r="F21" s="540"/>
      <c r="G21" s="351" t="s">
        <v>129</v>
      </c>
      <c r="H21" s="352"/>
      <c r="I21" s="352"/>
      <c r="J21" s="520"/>
    </row>
    <row r="22" spans="1:10" ht="24.6" customHeight="1">
      <c r="A22" s="538" t="s">
        <v>419</v>
      </c>
      <c r="B22" s="539"/>
      <c r="C22" s="539"/>
      <c r="D22" s="539"/>
      <c r="E22" s="539"/>
      <c r="F22" s="540"/>
      <c r="G22" s="351" t="str">
        <f>IF(ST1OBSQTY=0, " ",ST1OBSQTY)</f>
        <v>N/A</v>
      </c>
      <c r="H22" s="352"/>
      <c r="I22" s="352"/>
      <c r="J22" s="520"/>
    </row>
    <row r="23" spans="1:10" ht="22.8" customHeight="1">
      <c r="A23" s="538" t="s">
        <v>420</v>
      </c>
      <c r="B23" s="539"/>
      <c r="C23" s="539"/>
      <c r="D23" s="539"/>
      <c r="E23" s="539"/>
      <c r="F23" s="540"/>
      <c r="G23" s="351" t="s">
        <v>117</v>
      </c>
      <c r="H23" s="352"/>
      <c r="I23" s="352"/>
      <c r="J23" s="520"/>
    </row>
    <row r="24" spans="1:10">
      <c r="A24" s="538" t="s">
        <v>421</v>
      </c>
      <c r="B24" s="539"/>
      <c r="C24" s="539"/>
      <c r="D24" s="539"/>
      <c r="E24" s="539"/>
      <c r="F24" s="540"/>
      <c r="G24" s="351" t="s">
        <v>117</v>
      </c>
      <c r="H24" s="352"/>
      <c r="I24" s="352"/>
      <c r="J24" s="520"/>
    </row>
    <row r="25" spans="1:10" ht="15.6" customHeight="1">
      <c r="A25" s="544" t="s">
        <v>422</v>
      </c>
      <c r="B25" s="545"/>
      <c r="C25" s="545"/>
      <c r="D25" s="545"/>
      <c r="E25" s="545"/>
      <c r="F25" s="545"/>
      <c r="G25" s="545"/>
      <c r="H25" s="545"/>
      <c r="I25" s="545"/>
      <c r="J25" s="546"/>
    </row>
    <row r="26" spans="1:10">
      <c r="A26" s="547"/>
      <c r="B26" s="548"/>
      <c r="C26" s="548"/>
      <c r="D26" s="548"/>
      <c r="E26" s="548"/>
      <c r="F26" s="548"/>
      <c r="G26" s="548"/>
      <c r="H26" s="548"/>
      <c r="I26" s="548"/>
      <c r="J26" s="549"/>
    </row>
    <row r="27" spans="1:10">
      <c r="A27" s="538" t="s">
        <v>423</v>
      </c>
      <c r="B27" s="539"/>
      <c r="C27" s="539"/>
      <c r="D27" s="539"/>
      <c r="E27" s="539"/>
      <c r="F27" s="540"/>
      <c r="G27" s="351" t="s">
        <v>117</v>
      </c>
      <c r="H27" s="352"/>
      <c r="I27" s="352"/>
      <c r="J27" s="520"/>
    </row>
    <row r="28" spans="1:10" ht="37.799999999999997" customHeight="1">
      <c r="A28" s="550" t="s">
        <v>424</v>
      </c>
      <c r="B28" s="551"/>
      <c r="C28" s="551"/>
      <c r="D28" s="551"/>
      <c r="E28" s="551"/>
      <c r="F28" s="552"/>
      <c r="G28" s="94" t="s">
        <v>162</v>
      </c>
      <c r="H28" s="559" t="str">
        <f>IF(AUDITOR1=0, " ",AUDITOR1)</f>
        <v xml:space="preserve"> </v>
      </c>
      <c r="I28" s="559"/>
      <c r="J28" s="559"/>
    </row>
    <row r="29" spans="1:10">
      <c r="A29" s="553"/>
      <c r="B29" s="554"/>
      <c r="C29" s="554"/>
      <c r="D29" s="554"/>
      <c r="E29" s="554"/>
      <c r="F29" s="555"/>
      <c r="G29" s="94" t="s">
        <v>162</v>
      </c>
      <c r="H29" s="559" t="str">
        <f>IF(AUDITOR2=0, " ",AUDITOR2)</f>
        <v xml:space="preserve"> </v>
      </c>
      <c r="I29" s="559"/>
      <c r="J29" s="559"/>
    </row>
    <row r="30" spans="1:10">
      <c r="A30" s="556"/>
      <c r="B30" s="557"/>
      <c r="C30" s="557"/>
      <c r="D30" s="557"/>
      <c r="E30" s="557"/>
      <c r="F30" s="558"/>
      <c r="G30" s="94" t="s">
        <v>162</v>
      </c>
      <c r="H30" s="559" t="str">
        <f>IF(AUDITOR3=0, " ",AUDITOR3)</f>
        <v xml:space="preserve"> </v>
      </c>
      <c r="I30" s="559"/>
      <c r="J30" s="559"/>
    </row>
    <row r="31" spans="1:10" ht="33.6" customHeight="1">
      <c r="A31" s="538" t="s">
        <v>425</v>
      </c>
      <c r="B31" s="539"/>
      <c r="C31" s="539"/>
      <c r="D31" s="539"/>
      <c r="E31" s="539"/>
      <c r="F31" s="540"/>
      <c r="G31" s="94" t="s">
        <v>162</v>
      </c>
      <c r="H31" s="560">
        <f>IF(ST2AUDPLAN=0, " ",ST2AUDPLAN)</f>
        <v>-7</v>
      </c>
      <c r="I31" s="559"/>
      <c r="J31" s="559"/>
    </row>
    <row r="32" spans="1:10">
      <c r="A32" s="538" t="s">
        <v>426</v>
      </c>
      <c r="B32" s="539"/>
      <c r="C32" s="539"/>
      <c r="D32" s="539"/>
      <c r="E32" s="539"/>
      <c r="F32" s="540"/>
      <c r="G32" s="560" t="str">
        <f>IF(ST2AUDDATE1=0, " ",ST2AUDDATE1)</f>
        <v xml:space="preserve"> </v>
      </c>
      <c r="H32" s="559"/>
      <c r="I32" s="94" t="s">
        <v>101</v>
      </c>
      <c r="J32" s="95" t="str">
        <f>IF(ST2AUDDATE2=0, " ",ST2AUDDATE2)</f>
        <v xml:space="preserve"> </v>
      </c>
    </row>
    <row r="33" spans="1:27">
      <c r="A33" s="538" t="s">
        <v>427</v>
      </c>
      <c r="B33" s="539"/>
      <c r="C33" s="539"/>
      <c r="D33" s="539"/>
      <c r="E33" s="539"/>
      <c r="F33" s="540"/>
      <c r="G33" s="351" t="str">
        <f>IF(ST2OBSQTY=0, " ",ST2OBSQTY)</f>
        <v>N/A</v>
      </c>
      <c r="H33" s="352"/>
      <c r="I33" s="352"/>
      <c r="J33" s="520"/>
    </row>
    <row r="34" spans="1:27">
      <c r="A34" s="538" t="s">
        <v>428</v>
      </c>
      <c r="B34" s="539"/>
      <c r="C34" s="539"/>
      <c r="D34" s="539"/>
      <c r="E34" s="539"/>
      <c r="F34" s="540"/>
      <c r="G34" s="351" t="str">
        <f>IF(ST2MINNCQTY=0, " ",ST2MINNCQTY)</f>
        <v xml:space="preserve"> </v>
      </c>
      <c r="H34" s="352"/>
      <c r="I34" s="352"/>
      <c r="J34" s="520"/>
    </row>
    <row r="35" spans="1:27">
      <c r="A35" s="538" t="s">
        <v>429</v>
      </c>
      <c r="B35" s="539"/>
      <c r="C35" s="539"/>
      <c r="D35" s="539"/>
      <c r="E35" s="539"/>
      <c r="F35" s="540"/>
      <c r="G35" s="351">
        <v>0</v>
      </c>
      <c r="H35" s="352"/>
      <c r="I35" s="352"/>
      <c r="J35" s="520"/>
    </row>
    <row r="36" spans="1:27" ht="67.8" customHeight="1">
      <c r="A36" s="538" t="s">
        <v>430</v>
      </c>
      <c r="B36" s="539"/>
      <c r="C36" s="539"/>
      <c r="D36" s="539"/>
      <c r="E36" s="539"/>
      <c r="F36" s="540"/>
      <c r="G36" s="354" t="s">
        <v>431</v>
      </c>
      <c r="H36" s="353"/>
      <c r="I36" s="353"/>
      <c r="J36" s="355"/>
    </row>
    <row r="37" spans="1:27" ht="15.6" customHeight="1">
      <c r="A37" s="544" t="s">
        <v>432</v>
      </c>
      <c r="B37" s="545"/>
      <c r="C37" s="545"/>
      <c r="D37" s="545"/>
      <c r="E37" s="545"/>
      <c r="F37" s="545"/>
      <c r="G37" s="545"/>
      <c r="H37" s="545"/>
      <c r="I37" s="545"/>
      <c r="J37" s="546"/>
    </row>
    <row r="38" spans="1:27">
      <c r="A38" s="547"/>
      <c r="B38" s="548"/>
      <c r="C38" s="548"/>
      <c r="D38" s="548"/>
      <c r="E38" s="548"/>
      <c r="F38" s="548"/>
      <c r="G38" s="548"/>
      <c r="H38" s="548"/>
      <c r="I38" s="548"/>
      <c r="J38" s="549"/>
    </row>
    <row r="39" spans="1:27" ht="55.2" customHeight="1">
      <c r="A39" s="538" t="s">
        <v>433</v>
      </c>
      <c r="B39" s="539"/>
      <c r="C39" s="539"/>
      <c r="D39" s="539"/>
      <c r="E39" s="539"/>
      <c r="F39" s="540"/>
      <c r="G39" s="351" t="s">
        <v>434</v>
      </c>
      <c r="H39" s="352"/>
      <c r="I39" s="352"/>
      <c r="J39" s="520"/>
    </row>
    <row r="40" spans="1:27" ht="42.6" customHeight="1">
      <c r="A40" s="538" t="s">
        <v>435</v>
      </c>
      <c r="B40" s="539"/>
      <c r="C40" s="539"/>
      <c r="D40" s="539"/>
      <c r="E40" s="539"/>
      <c r="F40" s="540"/>
      <c r="G40" s="351" t="s">
        <v>434</v>
      </c>
      <c r="H40" s="352"/>
      <c r="I40" s="352"/>
      <c r="J40" s="520"/>
    </row>
    <row r="41" spans="1:27" ht="58.8" customHeight="1">
      <c r="A41" s="538" t="s">
        <v>436</v>
      </c>
      <c r="B41" s="539"/>
      <c r="C41" s="539"/>
      <c r="D41" s="539"/>
      <c r="E41" s="539"/>
      <c r="F41" s="540"/>
      <c r="G41" s="351" t="s">
        <v>434</v>
      </c>
      <c r="H41" s="352"/>
      <c r="I41" s="352"/>
      <c r="J41" s="520"/>
      <c r="AA41" s="93" t="s">
        <v>438</v>
      </c>
    </row>
    <row r="42" spans="1:27" ht="53.4" customHeight="1">
      <c r="A42" s="538" t="s">
        <v>437</v>
      </c>
      <c r="B42" s="539"/>
      <c r="C42" s="539"/>
      <c r="D42" s="539"/>
      <c r="E42" s="539"/>
      <c r="F42" s="540"/>
      <c r="G42" s="351" t="s">
        <v>434</v>
      </c>
      <c r="H42" s="352"/>
      <c r="I42" s="352"/>
      <c r="J42" s="520"/>
      <c r="AA42" s="93" t="s">
        <v>439</v>
      </c>
    </row>
    <row r="43" spans="1:27">
      <c r="A43" s="541"/>
      <c r="B43" s="542"/>
      <c r="C43" s="542"/>
      <c r="D43" s="542"/>
      <c r="E43" s="542"/>
      <c r="F43" s="542"/>
      <c r="G43" s="542"/>
      <c r="H43" s="542"/>
      <c r="I43" s="542"/>
      <c r="J43" s="543"/>
      <c r="AA43" s="93" t="s">
        <v>40</v>
      </c>
    </row>
    <row r="44" spans="1:27" ht="38.4" customHeight="1">
      <c r="A44" s="517" t="s">
        <v>440</v>
      </c>
      <c r="B44" s="518"/>
      <c r="C44" s="518"/>
      <c r="D44" s="518"/>
      <c r="E44" s="518"/>
      <c r="F44" s="519"/>
      <c r="G44" s="351" t="s">
        <v>434</v>
      </c>
      <c r="H44" s="352"/>
      <c r="I44" s="352"/>
      <c r="J44" s="520"/>
    </row>
    <row r="45" spans="1:27">
      <c r="A45" s="517" t="s">
        <v>441</v>
      </c>
      <c r="B45" s="518"/>
      <c r="C45" s="518"/>
      <c r="D45" s="518"/>
      <c r="E45" s="518"/>
      <c r="F45" s="519"/>
      <c r="G45" s="351" t="s">
        <v>434</v>
      </c>
      <c r="H45" s="352"/>
      <c r="I45" s="352"/>
      <c r="J45" s="520"/>
    </row>
    <row r="46" spans="1:27">
      <c r="A46" s="517" t="s">
        <v>442</v>
      </c>
      <c r="B46" s="518"/>
      <c r="C46" s="518"/>
      <c r="D46" s="518"/>
      <c r="E46" s="518"/>
      <c r="F46" s="519"/>
      <c r="G46" s="351" t="s">
        <v>434</v>
      </c>
      <c r="H46" s="352"/>
      <c r="I46" s="352"/>
      <c r="J46" s="520"/>
    </row>
    <row r="47" spans="1:27" ht="49.8" customHeight="1">
      <c r="A47" s="517" t="s">
        <v>443</v>
      </c>
      <c r="B47" s="518"/>
      <c r="C47" s="518"/>
      <c r="D47" s="518"/>
      <c r="E47" s="518"/>
      <c r="F47" s="519"/>
      <c r="G47" s="351" t="s">
        <v>434</v>
      </c>
      <c r="H47" s="352"/>
      <c r="I47" s="352"/>
      <c r="J47" s="520"/>
    </row>
    <row r="48" spans="1:27" ht="43.8" customHeight="1">
      <c r="A48" s="517" t="s">
        <v>444</v>
      </c>
      <c r="B48" s="518"/>
      <c r="C48" s="518"/>
      <c r="D48" s="518"/>
      <c r="E48" s="518"/>
      <c r="F48" s="519"/>
      <c r="G48" s="351" t="s">
        <v>434</v>
      </c>
      <c r="H48" s="352"/>
      <c r="I48" s="352"/>
      <c r="J48" s="520"/>
    </row>
    <row r="49" spans="1:10" ht="45" customHeight="1">
      <c r="A49" s="517" t="s">
        <v>445</v>
      </c>
      <c r="B49" s="518"/>
      <c r="C49" s="518"/>
      <c r="D49" s="518"/>
      <c r="E49" s="518"/>
      <c r="F49" s="519"/>
      <c r="G49" s="351" t="s">
        <v>434</v>
      </c>
      <c r="H49" s="352"/>
      <c r="I49" s="352"/>
      <c r="J49" s="520"/>
    </row>
    <row r="50" spans="1:10">
      <c r="A50" s="517" t="s">
        <v>446</v>
      </c>
      <c r="B50" s="518"/>
      <c r="C50" s="518"/>
      <c r="D50" s="518"/>
      <c r="E50" s="518"/>
      <c r="F50" s="519"/>
      <c r="G50" s="351" t="s">
        <v>434</v>
      </c>
      <c r="H50" s="352"/>
      <c r="I50" s="352"/>
      <c r="J50" s="520"/>
    </row>
    <row r="51" spans="1:10" ht="52.8" customHeight="1">
      <c r="A51" s="517" t="s">
        <v>447</v>
      </c>
      <c r="B51" s="518"/>
      <c r="C51" s="518"/>
      <c r="D51" s="518"/>
      <c r="E51" s="518"/>
      <c r="F51" s="519"/>
      <c r="G51" s="351" t="s">
        <v>434</v>
      </c>
      <c r="H51" s="352"/>
      <c r="I51" s="352"/>
      <c r="J51" s="520"/>
    </row>
    <row r="52" spans="1:10">
      <c r="A52" s="517" t="s">
        <v>448</v>
      </c>
      <c r="B52" s="518"/>
      <c r="C52" s="518"/>
      <c r="D52" s="518"/>
      <c r="E52" s="518"/>
      <c r="F52" s="519"/>
      <c r="G52" s="351" t="s">
        <v>434</v>
      </c>
      <c r="H52" s="352"/>
      <c r="I52" s="352"/>
      <c r="J52" s="520"/>
    </row>
    <row r="53" spans="1:10">
      <c r="A53" s="517" t="s">
        <v>449</v>
      </c>
      <c r="B53" s="518"/>
      <c r="C53" s="518"/>
      <c r="D53" s="518"/>
      <c r="E53" s="518"/>
      <c r="F53" s="519"/>
      <c r="G53" s="351" t="s">
        <v>434</v>
      </c>
      <c r="H53" s="352"/>
      <c r="I53" s="352"/>
      <c r="J53" s="520"/>
    </row>
    <row r="54" spans="1:10">
      <c r="A54" s="517" t="s">
        <v>450</v>
      </c>
      <c r="B54" s="518"/>
      <c r="C54" s="518"/>
      <c r="D54" s="518"/>
      <c r="E54" s="518"/>
      <c r="F54" s="519"/>
      <c r="G54" s="351">
        <v>0</v>
      </c>
      <c r="H54" s="352"/>
      <c r="I54" s="352"/>
      <c r="J54" s="520"/>
    </row>
    <row r="55" spans="1:10">
      <c r="A55" s="517" t="s">
        <v>451</v>
      </c>
      <c r="B55" s="518"/>
      <c r="C55" s="518"/>
      <c r="D55" s="518"/>
      <c r="E55" s="518"/>
      <c r="F55" s="519"/>
      <c r="G55" s="351">
        <v>0</v>
      </c>
      <c r="H55" s="352"/>
      <c r="I55" s="352"/>
      <c r="J55" s="520"/>
    </row>
    <row r="56" spans="1:10" ht="66.599999999999994" customHeight="1">
      <c r="A56" s="517" t="s">
        <v>452</v>
      </c>
      <c r="B56" s="518"/>
      <c r="C56" s="518"/>
      <c r="D56" s="518"/>
      <c r="E56" s="518"/>
      <c r="F56" s="519"/>
      <c r="G56" s="351">
        <v>0</v>
      </c>
      <c r="H56" s="352"/>
      <c r="I56" s="352"/>
      <c r="J56" s="520"/>
    </row>
    <row r="57" spans="1:10">
      <c r="A57" s="532" t="s">
        <v>453</v>
      </c>
      <c r="B57" s="533"/>
      <c r="C57" s="533"/>
      <c r="D57" s="533"/>
      <c r="E57" s="533"/>
      <c r="F57" s="533"/>
      <c r="G57" s="533"/>
      <c r="H57" s="533"/>
      <c r="I57" s="533"/>
      <c r="J57" s="534"/>
    </row>
    <row r="58" spans="1:10">
      <c r="A58" s="535"/>
      <c r="B58" s="536"/>
      <c r="C58" s="536"/>
      <c r="D58" s="536"/>
      <c r="E58" s="536"/>
      <c r="F58" s="536"/>
      <c r="G58" s="536"/>
      <c r="H58" s="536"/>
      <c r="I58" s="536"/>
      <c r="J58" s="537"/>
    </row>
    <row r="59" spans="1:10" ht="41.4" customHeight="1">
      <c r="A59" s="517" t="s">
        <v>454</v>
      </c>
      <c r="B59" s="518"/>
      <c r="C59" s="518"/>
      <c r="D59" s="518"/>
      <c r="E59" s="518"/>
      <c r="F59" s="519"/>
      <c r="G59" s="351" t="s">
        <v>434</v>
      </c>
      <c r="H59" s="352"/>
      <c r="I59" s="352"/>
      <c r="J59" s="520"/>
    </row>
    <row r="60" spans="1:10" ht="42" customHeight="1">
      <c r="A60" s="517" t="s">
        <v>440</v>
      </c>
      <c r="B60" s="518"/>
      <c r="C60" s="518"/>
      <c r="D60" s="518"/>
      <c r="E60" s="518"/>
      <c r="F60" s="519"/>
      <c r="G60" s="351" t="s">
        <v>434</v>
      </c>
      <c r="H60" s="352"/>
      <c r="I60" s="352"/>
      <c r="J60" s="520"/>
    </row>
    <row r="61" spans="1:10">
      <c r="A61" s="517" t="s">
        <v>455</v>
      </c>
      <c r="B61" s="518"/>
      <c r="C61" s="518"/>
      <c r="D61" s="518"/>
      <c r="E61" s="518"/>
      <c r="F61" s="519"/>
      <c r="G61" s="351" t="s">
        <v>434</v>
      </c>
      <c r="H61" s="352"/>
      <c r="I61" s="352"/>
      <c r="J61" s="520"/>
    </row>
    <row r="62" spans="1:10">
      <c r="A62" s="517" t="s">
        <v>442</v>
      </c>
      <c r="B62" s="518"/>
      <c r="C62" s="518"/>
      <c r="D62" s="518"/>
      <c r="E62" s="518"/>
      <c r="F62" s="519"/>
      <c r="G62" s="351" t="s">
        <v>434</v>
      </c>
      <c r="H62" s="352"/>
      <c r="I62" s="352"/>
      <c r="J62" s="520"/>
    </row>
    <row r="63" spans="1:10" ht="40.200000000000003" customHeight="1">
      <c r="A63" s="517" t="s">
        <v>456</v>
      </c>
      <c r="B63" s="518"/>
      <c r="C63" s="518"/>
      <c r="D63" s="518"/>
      <c r="E63" s="518"/>
      <c r="F63" s="519"/>
      <c r="G63" s="351" t="s">
        <v>434</v>
      </c>
      <c r="H63" s="352"/>
      <c r="I63" s="352"/>
      <c r="J63" s="520"/>
    </row>
    <row r="64" spans="1:10" ht="45" customHeight="1">
      <c r="A64" s="517" t="s">
        <v>457</v>
      </c>
      <c r="B64" s="518"/>
      <c r="C64" s="518"/>
      <c r="D64" s="518"/>
      <c r="E64" s="518"/>
      <c r="F64" s="519"/>
      <c r="G64" s="351" t="s">
        <v>434</v>
      </c>
      <c r="H64" s="352"/>
      <c r="I64" s="352"/>
      <c r="J64" s="520"/>
    </row>
    <row r="65" spans="1:10">
      <c r="A65" s="517" t="s">
        <v>446</v>
      </c>
      <c r="B65" s="518"/>
      <c r="C65" s="518"/>
      <c r="D65" s="518"/>
      <c r="E65" s="518"/>
      <c r="F65" s="519"/>
      <c r="G65" s="351" t="s">
        <v>434</v>
      </c>
      <c r="H65" s="352"/>
      <c r="I65" s="352"/>
      <c r="J65" s="520"/>
    </row>
    <row r="66" spans="1:10" ht="45" customHeight="1">
      <c r="A66" s="517" t="s">
        <v>458</v>
      </c>
      <c r="B66" s="518"/>
      <c r="C66" s="518"/>
      <c r="D66" s="518"/>
      <c r="E66" s="518"/>
      <c r="F66" s="519"/>
      <c r="G66" s="351" t="s">
        <v>434</v>
      </c>
      <c r="H66" s="352"/>
      <c r="I66" s="352"/>
      <c r="J66" s="520"/>
    </row>
    <row r="67" spans="1:10">
      <c r="A67" s="517" t="s">
        <v>459</v>
      </c>
      <c r="B67" s="518"/>
      <c r="C67" s="518"/>
      <c r="D67" s="518"/>
      <c r="E67" s="518"/>
      <c r="F67" s="519"/>
      <c r="G67" s="351" t="s">
        <v>434</v>
      </c>
      <c r="H67" s="352"/>
      <c r="I67" s="352"/>
      <c r="J67" s="520"/>
    </row>
    <row r="68" spans="1:10">
      <c r="A68" s="517" t="s">
        <v>460</v>
      </c>
      <c r="B68" s="518"/>
      <c r="C68" s="518"/>
      <c r="D68" s="518"/>
      <c r="E68" s="518"/>
      <c r="F68" s="519"/>
      <c r="G68" s="351" t="s">
        <v>434</v>
      </c>
      <c r="H68" s="352"/>
      <c r="I68" s="352"/>
      <c r="J68" s="520"/>
    </row>
    <row r="69" spans="1:10">
      <c r="A69" s="517" t="s">
        <v>461</v>
      </c>
      <c r="B69" s="518"/>
      <c r="C69" s="518"/>
      <c r="D69" s="518"/>
      <c r="E69" s="518"/>
      <c r="F69" s="519"/>
      <c r="G69" s="351" t="s">
        <v>434</v>
      </c>
      <c r="H69" s="352"/>
      <c r="I69" s="352"/>
      <c r="J69" s="520"/>
    </row>
    <row r="70" spans="1:10">
      <c r="A70" s="517" t="s">
        <v>462</v>
      </c>
      <c r="B70" s="518"/>
      <c r="C70" s="518"/>
      <c r="D70" s="518"/>
      <c r="E70" s="518"/>
      <c r="F70" s="519"/>
      <c r="G70" s="351" t="s">
        <v>434</v>
      </c>
      <c r="H70" s="352"/>
      <c r="I70" s="352"/>
      <c r="J70" s="520"/>
    </row>
    <row r="71" spans="1:10">
      <c r="A71" s="517" t="s">
        <v>429</v>
      </c>
      <c r="B71" s="518"/>
      <c r="C71" s="518"/>
      <c r="D71" s="518"/>
      <c r="E71" s="518"/>
      <c r="F71" s="519"/>
      <c r="G71" s="351" t="s">
        <v>434</v>
      </c>
      <c r="H71" s="352"/>
      <c r="I71" s="352"/>
      <c r="J71" s="520"/>
    </row>
    <row r="72" spans="1:10" ht="54" customHeight="1">
      <c r="A72" s="517" t="s">
        <v>463</v>
      </c>
      <c r="B72" s="518"/>
      <c r="C72" s="518"/>
      <c r="D72" s="518"/>
      <c r="E72" s="518"/>
      <c r="F72" s="519"/>
      <c r="G72" s="351" t="s">
        <v>434</v>
      </c>
      <c r="H72" s="352"/>
      <c r="I72" s="352"/>
      <c r="J72" s="520"/>
    </row>
    <row r="73" spans="1:10" ht="35.4" customHeight="1">
      <c r="A73" s="85" t="s">
        <v>357</v>
      </c>
      <c r="B73" s="84" t="str">
        <f>IF(RN=0, " ",RN)</f>
        <v xml:space="preserve"> </v>
      </c>
      <c r="C73" s="521" t="s">
        <v>358</v>
      </c>
      <c r="D73" s="521"/>
      <c r="E73" s="521"/>
      <c r="F73" s="521"/>
      <c r="G73" s="521"/>
      <c r="H73" s="521"/>
      <c r="I73" s="521"/>
      <c r="J73" s="521"/>
    </row>
    <row r="74" spans="1:10">
      <c r="A74" s="522" t="s">
        <v>515</v>
      </c>
      <c r="B74" s="523"/>
      <c r="C74" s="523"/>
      <c r="D74" s="523"/>
      <c r="E74" s="523"/>
      <c r="F74" s="523"/>
      <c r="G74" s="523"/>
      <c r="H74" s="523"/>
      <c r="I74" s="523"/>
      <c r="J74" s="524"/>
    </row>
    <row r="75" spans="1:10">
      <c r="A75" s="525"/>
      <c r="B75" s="526"/>
      <c r="C75" s="526"/>
      <c r="D75" s="526"/>
      <c r="E75" s="526"/>
      <c r="F75" s="526"/>
      <c r="G75" s="526"/>
      <c r="H75" s="526"/>
      <c r="I75" s="526"/>
      <c r="J75" s="527"/>
    </row>
    <row r="76" spans="1:10">
      <c r="A76" s="525"/>
      <c r="B76" s="526"/>
      <c r="C76" s="526"/>
      <c r="D76" s="526"/>
      <c r="E76" s="526"/>
      <c r="F76" s="526"/>
      <c r="G76" s="526"/>
      <c r="H76" s="526"/>
      <c r="I76" s="526"/>
      <c r="J76" s="527"/>
    </row>
    <row r="77" spans="1:10">
      <c r="A77" s="525"/>
      <c r="B77" s="526"/>
      <c r="C77" s="526"/>
      <c r="D77" s="526"/>
      <c r="E77" s="526"/>
      <c r="F77" s="526"/>
      <c r="G77" s="526"/>
      <c r="H77" s="526"/>
      <c r="I77" s="526"/>
      <c r="J77" s="527"/>
    </row>
    <row r="78" spans="1:10">
      <c r="A78" s="525"/>
      <c r="B78" s="526"/>
      <c r="C78" s="526"/>
      <c r="D78" s="526"/>
      <c r="E78" s="526"/>
      <c r="F78" s="526"/>
      <c r="G78" s="526"/>
      <c r="H78" s="526"/>
      <c r="I78" s="526"/>
      <c r="J78" s="527"/>
    </row>
    <row r="79" spans="1:10">
      <c r="A79" s="525"/>
      <c r="B79" s="526"/>
      <c r="C79" s="526"/>
      <c r="D79" s="526"/>
      <c r="E79" s="526"/>
      <c r="F79" s="526"/>
      <c r="G79" s="526"/>
      <c r="H79" s="526"/>
      <c r="I79" s="526"/>
      <c r="J79" s="527"/>
    </row>
    <row r="80" spans="1:10">
      <c r="A80" s="525"/>
      <c r="B80" s="526"/>
      <c r="C80" s="526"/>
      <c r="D80" s="526"/>
      <c r="E80" s="526"/>
      <c r="F80" s="526"/>
      <c r="G80" s="526"/>
      <c r="H80" s="526"/>
      <c r="I80" s="526"/>
      <c r="J80" s="527"/>
    </row>
    <row r="81" spans="1:10">
      <c r="A81" s="525"/>
      <c r="B81" s="526"/>
      <c r="C81" s="526"/>
      <c r="D81" s="526"/>
      <c r="E81" s="526"/>
      <c r="F81" s="526"/>
      <c r="G81" s="526"/>
      <c r="H81" s="526"/>
      <c r="I81" s="526"/>
      <c r="J81" s="527"/>
    </row>
    <row r="82" spans="1:10" ht="48.6" customHeight="1">
      <c r="A82" s="528"/>
      <c r="B82" s="529"/>
      <c r="C82" s="529"/>
      <c r="D82" s="529"/>
      <c r="E82" s="529"/>
      <c r="F82" s="529"/>
      <c r="G82" s="529"/>
      <c r="H82" s="529"/>
      <c r="I82" s="529"/>
      <c r="J82" s="530"/>
    </row>
    <row r="83" spans="1:10" ht="31.2">
      <c r="A83" s="86" t="s">
        <v>356</v>
      </c>
      <c r="B83" s="83" t="str">
        <f>IF(RDREV=0, " ",RDREV)</f>
        <v xml:space="preserve"> </v>
      </c>
      <c r="C83" s="512"/>
      <c r="D83" s="513"/>
      <c r="E83" s="513"/>
      <c r="F83" s="513"/>
      <c r="G83" s="513"/>
      <c r="H83" s="513"/>
      <c r="I83" s="513"/>
      <c r="J83" s="514"/>
    </row>
    <row r="84" spans="1:10">
      <c r="A84" s="531" t="s">
        <v>516</v>
      </c>
      <c r="B84" s="531"/>
      <c r="C84" s="531"/>
      <c r="D84" s="531"/>
      <c r="E84" s="531"/>
      <c r="F84" s="531"/>
      <c r="G84" s="531"/>
      <c r="H84" s="531"/>
      <c r="I84" s="531"/>
      <c r="J84" s="531"/>
    </row>
    <row r="85" spans="1:10">
      <c r="A85" s="531"/>
      <c r="B85" s="531"/>
      <c r="C85" s="531"/>
      <c r="D85" s="531"/>
      <c r="E85" s="531"/>
      <c r="F85" s="531"/>
      <c r="G85" s="531"/>
      <c r="H85" s="531"/>
      <c r="I85" s="531"/>
      <c r="J85" s="531"/>
    </row>
    <row r="86" spans="1:10">
      <c r="A86" s="531"/>
      <c r="B86" s="531"/>
      <c r="C86" s="531"/>
      <c r="D86" s="531"/>
      <c r="E86" s="531"/>
      <c r="F86" s="531"/>
      <c r="G86" s="531"/>
      <c r="H86" s="531"/>
      <c r="I86" s="531"/>
      <c r="J86" s="531"/>
    </row>
    <row r="87" spans="1:10">
      <c r="A87" s="531"/>
      <c r="B87" s="531"/>
      <c r="C87" s="531"/>
      <c r="D87" s="531"/>
      <c r="E87" s="531"/>
      <c r="F87" s="531"/>
      <c r="G87" s="531"/>
      <c r="H87" s="531"/>
      <c r="I87" s="531"/>
      <c r="J87" s="531"/>
    </row>
    <row r="88" spans="1:10">
      <c r="A88" s="531"/>
      <c r="B88" s="531"/>
      <c r="C88" s="531"/>
      <c r="D88" s="531"/>
      <c r="E88" s="531"/>
      <c r="F88" s="531"/>
      <c r="G88" s="531"/>
      <c r="H88" s="531"/>
      <c r="I88" s="531"/>
      <c r="J88" s="531"/>
    </row>
    <row r="89" spans="1:10">
      <c r="A89" s="531"/>
      <c r="B89" s="531"/>
      <c r="C89" s="531"/>
      <c r="D89" s="531"/>
      <c r="E89" s="531"/>
      <c r="F89" s="531"/>
      <c r="G89" s="531"/>
      <c r="H89" s="531"/>
      <c r="I89" s="531"/>
      <c r="J89" s="531"/>
    </row>
    <row r="90" spans="1:10" ht="28.2" customHeight="1">
      <c r="A90" s="531"/>
      <c r="B90" s="531"/>
      <c r="C90" s="531"/>
      <c r="D90" s="531"/>
      <c r="E90" s="531"/>
      <c r="F90" s="531"/>
      <c r="G90" s="531"/>
      <c r="H90" s="531"/>
      <c r="I90" s="531"/>
      <c r="J90" s="531"/>
    </row>
    <row r="91" spans="1:10" ht="31.2">
      <c r="A91" s="87" t="s">
        <v>356</v>
      </c>
      <c r="B91" s="83" t="str">
        <f>IF(RDHOD=0, " ",RDHOD)</f>
        <v xml:space="preserve"> </v>
      </c>
      <c r="C91" s="512"/>
      <c r="D91" s="513"/>
      <c r="E91" s="513"/>
      <c r="F91" s="513"/>
      <c r="G91" s="513"/>
      <c r="H91" s="513"/>
      <c r="I91" s="513"/>
      <c r="J91" s="514"/>
    </row>
    <row r="92" spans="1:10">
      <c r="A92" s="515" t="s">
        <v>353</v>
      </c>
      <c r="B92" s="515"/>
      <c r="C92" s="516" t="s">
        <v>354</v>
      </c>
      <c r="D92" s="516"/>
      <c r="E92" s="516"/>
      <c r="F92" s="516"/>
      <c r="G92" s="516"/>
      <c r="H92" s="89"/>
      <c r="I92" s="89"/>
      <c r="J92" s="89"/>
    </row>
  </sheetData>
  <sheetProtection selectLockedCells="1" selectUnlockedCells="1"/>
  <mergeCells count="128">
    <mergeCell ref="A10:J10"/>
    <mergeCell ref="A8:F8"/>
    <mergeCell ref="G8:J8"/>
    <mergeCell ref="A1:E4"/>
    <mergeCell ref="F1:J4"/>
    <mergeCell ref="A5:E5"/>
    <mergeCell ref="F5:J5"/>
    <mergeCell ref="A6:E6"/>
    <mergeCell ref="F6:J6"/>
    <mergeCell ref="A7:E7"/>
    <mergeCell ref="F7:J7"/>
    <mergeCell ref="A9:J9"/>
    <mergeCell ref="A14:F14"/>
    <mergeCell ref="G14:J14"/>
    <mergeCell ref="A15:F16"/>
    <mergeCell ref="G15:J15"/>
    <mergeCell ref="G16:J16"/>
    <mergeCell ref="A17:F17"/>
    <mergeCell ref="G17:J17"/>
    <mergeCell ref="A11:F12"/>
    <mergeCell ref="G11:J12"/>
    <mergeCell ref="A13:F13"/>
    <mergeCell ref="G13:J13"/>
    <mergeCell ref="A21:F21"/>
    <mergeCell ref="G21:J21"/>
    <mergeCell ref="A22:F22"/>
    <mergeCell ref="G22:J22"/>
    <mergeCell ref="A23:F23"/>
    <mergeCell ref="G23:J23"/>
    <mergeCell ref="A18:F18"/>
    <mergeCell ref="G18:J18"/>
    <mergeCell ref="A19:F19"/>
    <mergeCell ref="G19:H19"/>
    <mergeCell ref="A20:F20"/>
    <mergeCell ref="G20:J20"/>
    <mergeCell ref="A37:J38"/>
    <mergeCell ref="A28:F30"/>
    <mergeCell ref="H28:J28"/>
    <mergeCell ref="H29:J29"/>
    <mergeCell ref="H30:J30"/>
    <mergeCell ref="A31:F31"/>
    <mergeCell ref="H31:J31"/>
    <mergeCell ref="A24:F24"/>
    <mergeCell ref="G24:J24"/>
    <mergeCell ref="A27:F27"/>
    <mergeCell ref="G27:J27"/>
    <mergeCell ref="A25:J26"/>
    <mergeCell ref="A35:F35"/>
    <mergeCell ref="G35:J35"/>
    <mergeCell ref="A36:F36"/>
    <mergeCell ref="G36:J36"/>
    <mergeCell ref="A32:F32"/>
    <mergeCell ref="G32:H32"/>
    <mergeCell ref="A33:F33"/>
    <mergeCell ref="G33:J33"/>
    <mergeCell ref="A34:F34"/>
    <mergeCell ref="G34:J34"/>
    <mergeCell ref="A42:F42"/>
    <mergeCell ref="G42:J42"/>
    <mergeCell ref="A43:J43"/>
    <mergeCell ref="A44:F44"/>
    <mergeCell ref="G44:J44"/>
    <mergeCell ref="A45:F45"/>
    <mergeCell ref="G45:J45"/>
    <mergeCell ref="A39:F39"/>
    <mergeCell ref="G39:J39"/>
    <mergeCell ref="A40:F40"/>
    <mergeCell ref="G40:J40"/>
    <mergeCell ref="A41:F41"/>
    <mergeCell ref="G41:J41"/>
    <mergeCell ref="A49:F49"/>
    <mergeCell ref="G49:J49"/>
    <mergeCell ref="A50:F50"/>
    <mergeCell ref="G50:J50"/>
    <mergeCell ref="A51:F51"/>
    <mergeCell ref="G51:J51"/>
    <mergeCell ref="A46:F46"/>
    <mergeCell ref="G46:J46"/>
    <mergeCell ref="A47:F47"/>
    <mergeCell ref="G47:J47"/>
    <mergeCell ref="A48:F48"/>
    <mergeCell ref="G48:J48"/>
    <mergeCell ref="A55:F55"/>
    <mergeCell ref="G55:J55"/>
    <mergeCell ref="A56:F56"/>
    <mergeCell ref="G56:J56"/>
    <mergeCell ref="A57:J58"/>
    <mergeCell ref="A59:F59"/>
    <mergeCell ref="G59:J59"/>
    <mergeCell ref="A52:F52"/>
    <mergeCell ref="G52:J52"/>
    <mergeCell ref="A53:F53"/>
    <mergeCell ref="G53:J53"/>
    <mergeCell ref="A54:F54"/>
    <mergeCell ref="G54:J54"/>
    <mergeCell ref="A63:F63"/>
    <mergeCell ref="G63:J63"/>
    <mergeCell ref="A64:F64"/>
    <mergeCell ref="G64:J64"/>
    <mergeCell ref="A65:F65"/>
    <mergeCell ref="G65:J65"/>
    <mergeCell ref="A60:F60"/>
    <mergeCell ref="G60:J60"/>
    <mergeCell ref="A61:F61"/>
    <mergeCell ref="G61:J61"/>
    <mergeCell ref="A62:F62"/>
    <mergeCell ref="G62:J62"/>
    <mergeCell ref="A69:F69"/>
    <mergeCell ref="G69:J69"/>
    <mergeCell ref="A70:F70"/>
    <mergeCell ref="G70:J70"/>
    <mergeCell ref="A71:F71"/>
    <mergeCell ref="G71:J71"/>
    <mergeCell ref="A66:F66"/>
    <mergeCell ref="G66:J66"/>
    <mergeCell ref="A67:F67"/>
    <mergeCell ref="G67:J67"/>
    <mergeCell ref="A68:F68"/>
    <mergeCell ref="G68:J68"/>
    <mergeCell ref="C91:J91"/>
    <mergeCell ref="A92:B92"/>
    <mergeCell ref="C92:G92"/>
    <mergeCell ref="A72:F72"/>
    <mergeCell ref="G72:J72"/>
    <mergeCell ref="C73:J73"/>
    <mergeCell ref="A74:J82"/>
    <mergeCell ref="C83:J83"/>
    <mergeCell ref="A84:J90"/>
  </mergeCells>
  <dataValidations count="2">
    <dataValidation type="list" allowBlank="1" showInputMessage="1" showErrorMessage="1" sqref="F7:J7">
      <formula1>$AA$1:$AA$5</formula1>
    </dataValidation>
    <dataValidation type="list" allowBlank="1" showInputMessage="1" showErrorMessage="1" sqref="A43:J43">
      <formula1>$AA$41:$AA$43</formula1>
    </dataValidation>
  </dataValidations>
  <pageMargins left="0.7" right="0.7" top="0.75" bottom="0.75" header="0.3" footer="0.3"/>
  <pageSetup orientation="portrait" r:id="rId1"/>
  <legacyDrawing r:id="rId2"/>
  <oleObjects>
    <oleObject progId="PBrush" shapeId="53249" r:id="rId3"/>
  </oleObjects>
  <extLst xmlns:xr="http://schemas.microsoft.com/office/spreadsheetml/2014/revision" xmlns:x14="http://schemas.microsoft.com/office/spreadsheetml/2009/9/main">
    <ext uri="{CCE6A557-97BC-4b89-ADB6-D9C93CAAB3DF}">
      <x14:dataValidations xmlns:xm="http://schemas.microsoft.com/office/excel/2006/main" count="1">
        <x14:dataValidation type="list" allowBlank="1" showInputMessage="1" showErrorMessage="1" xr:uid="{C8C510C1-1F77-4BA2-863C-E13C14098077}">
          <x14:formula1>
            <xm:f>LIST!$A$36:$A$38</xm:f>
          </x14:formula1>
          <xm:sqref>A43:J43</xm:sqref>
        </x14:dataValidation>
      </x14:dataValidations>
    </ext>
  </extLst>
</worksheet>
</file>

<file path=xl/worksheets/sheet16.xml><?xml version="1.0" encoding="utf-8"?>
<worksheet xmlns="http://schemas.openxmlformats.org/spreadsheetml/2006/main" xmlns:r="http://schemas.openxmlformats.org/officeDocument/2006/relationships">
  <sheetPr codeName="Sheet19"/>
  <dimension ref="A1:BC82"/>
  <sheetViews>
    <sheetView topLeftCell="A85" workbookViewId="0">
      <selection activeCell="A55" sqref="A55:M55"/>
    </sheetView>
  </sheetViews>
  <sheetFormatPr defaultRowHeight="15.6"/>
  <cols>
    <col min="1" max="1" width="8.796875" style="46"/>
    <col min="2" max="2" width="18.19921875" style="46" customWidth="1"/>
    <col min="3" max="9" width="8.796875" style="46"/>
    <col min="10" max="10" width="14.5" style="46" customWidth="1"/>
    <col min="11" max="11" width="24.5" customWidth="1"/>
    <col min="14" max="14" width="17.796875" customWidth="1"/>
    <col min="37" max="37" width="23.8984375" customWidth="1"/>
    <col min="55" max="55" width="21.59765625" customWidth="1"/>
  </cols>
  <sheetData>
    <row r="1" spans="1:55">
      <c r="A1" s="596" t="s">
        <v>361</v>
      </c>
      <c r="B1" s="596"/>
      <c r="C1" s="596"/>
      <c r="D1" s="596"/>
      <c r="E1" s="596"/>
      <c r="F1" s="596"/>
      <c r="G1" s="596"/>
      <c r="H1" s="596"/>
      <c r="I1" s="596"/>
      <c r="J1" s="596"/>
      <c r="AK1" s="93" t="s">
        <v>387</v>
      </c>
      <c r="BC1" s="93" t="s">
        <v>372</v>
      </c>
    </row>
    <row r="2" spans="1:55">
      <c r="A2" s="596" t="s">
        <v>337</v>
      </c>
      <c r="B2" s="596"/>
      <c r="C2" s="596"/>
      <c r="D2" s="596"/>
      <c r="E2" s="596"/>
      <c r="F2" s="596"/>
      <c r="G2" s="596"/>
      <c r="H2" s="596"/>
      <c r="I2" s="596"/>
      <c r="J2" s="596"/>
      <c r="AK2" s="93" t="s">
        <v>388</v>
      </c>
      <c r="BC2" s="93" t="s">
        <v>373</v>
      </c>
    </row>
    <row r="3" spans="1:55">
      <c r="A3" s="596" t="s">
        <v>362</v>
      </c>
      <c r="B3" s="596"/>
      <c r="C3" s="596"/>
      <c r="D3" s="596" t="s">
        <v>8</v>
      </c>
      <c r="E3" s="596"/>
      <c r="F3" s="596"/>
      <c r="G3" s="596"/>
      <c r="H3" s="596"/>
      <c r="I3" s="596"/>
      <c r="J3" s="596"/>
      <c r="AK3" s="93" t="s">
        <v>371</v>
      </c>
    </row>
    <row r="4" spans="1:55">
      <c r="A4" s="596" t="s">
        <v>355</v>
      </c>
      <c r="B4" s="596"/>
      <c r="C4" s="596"/>
      <c r="D4" s="596" t="s">
        <v>484</v>
      </c>
      <c r="E4" s="596"/>
      <c r="F4" s="596"/>
      <c r="G4" s="596"/>
      <c r="H4" s="596"/>
      <c r="I4" s="596"/>
      <c r="J4" s="596"/>
    </row>
    <row r="5" spans="1:55" ht="37.799999999999997" customHeight="1">
      <c r="A5" s="596" t="s">
        <v>25</v>
      </c>
      <c r="B5" s="596"/>
      <c r="C5" s="596"/>
      <c r="D5" s="596"/>
      <c r="E5" s="596"/>
      <c r="F5" s="596"/>
      <c r="G5" s="596"/>
      <c r="H5" s="596"/>
      <c r="I5" s="596"/>
      <c r="J5" s="596"/>
    </row>
    <row r="6" spans="1:55" ht="21" customHeight="1">
      <c r="A6" s="596" t="s">
        <v>368</v>
      </c>
      <c r="B6" s="596"/>
      <c r="C6" s="596"/>
      <c r="D6" s="596"/>
      <c r="E6" s="596"/>
      <c r="F6" s="596"/>
      <c r="G6" s="596"/>
      <c r="H6" s="596"/>
      <c r="I6" s="596"/>
      <c r="J6" s="596"/>
    </row>
    <row r="7" spans="1:55">
      <c r="A7" s="596" t="s">
        <v>339</v>
      </c>
      <c r="B7" s="596"/>
      <c r="C7" s="596"/>
      <c r="D7" s="596"/>
      <c r="E7" s="596"/>
      <c r="F7" s="596"/>
      <c r="G7" s="596" t="s">
        <v>369</v>
      </c>
      <c r="H7" s="596"/>
      <c r="I7" s="596"/>
      <c r="J7" s="596"/>
    </row>
    <row r="8" spans="1:55">
      <c r="A8" s="596" t="s">
        <v>24</v>
      </c>
      <c r="B8" s="596"/>
      <c r="C8" s="596"/>
      <c r="D8" s="596"/>
      <c r="E8" s="596"/>
      <c r="F8" s="596"/>
      <c r="G8" s="596" t="s">
        <v>26</v>
      </c>
      <c r="H8" s="596"/>
      <c r="I8" s="603"/>
      <c r="J8" s="596"/>
    </row>
    <row r="9" spans="1:55" ht="15.6" customHeight="1">
      <c r="A9" s="596" t="s">
        <v>370</v>
      </c>
      <c r="B9" s="596"/>
      <c r="C9" s="596"/>
      <c r="D9" s="596" t="s">
        <v>388</v>
      </c>
      <c r="E9" s="596"/>
      <c r="F9" s="596"/>
      <c r="G9" s="596"/>
      <c r="H9" s="596"/>
      <c r="I9" s="596"/>
      <c r="J9" s="596"/>
    </row>
    <row r="10" spans="1:55">
      <c r="A10" s="596"/>
      <c r="B10" s="596"/>
      <c r="C10" s="596"/>
      <c r="D10" s="596"/>
      <c r="E10" s="596"/>
      <c r="F10" s="596"/>
      <c r="G10" s="596"/>
      <c r="H10" s="596"/>
      <c r="I10" s="596"/>
      <c r="J10" s="596"/>
    </row>
    <row r="11" spans="1:55">
      <c r="A11" s="596" t="s">
        <v>374</v>
      </c>
      <c r="B11" s="596"/>
      <c r="C11" s="596"/>
      <c r="D11" s="596">
        <v>30</v>
      </c>
      <c r="E11" s="596"/>
      <c r="F11" s="596"/>
      <c r="G11" s="596"/>
      <c r="H11" s="596"/>
      <c r="I11" s="596"/>
      <c r="J11" s="596"/>
    </row>
    <row r="12" spans="1:55">
      <c r="A12" s="596" t="s">
        <v>389</v>
      </c>
      <c r="B12" s="596"/>
      <c r="C12" s="596"/>
      <c r="D12" s="596"/>
      <c r="E12" s="596"/>
      <c r="F12" s="596"/>
      <c r="G12" s="596"/>
      <c r="H12" s="596"/>
      <c r="I12" s="596"/>
      <c r="J12" s="596"/>
    </row>
    <row r="13" spans="1:55">
      <c r="A13" s="596" t="s">
        <v>396</v>
      </c>
      <c r="B13" s="596"/>
      <c r="C13" s="596"/>
      <c r="D13" s="596" t="s">
        <v>129</v>
      </c>
      <c r="E13" s="596"/>
      <c r="F13" s="596"/>
      <c r="G13" s="596"/>
      <c r="H13" s="596"/>
      <c r="I13" s="596"/>
      <c r="J13" s="596"/>
    </row>
    <row r="14" spans="1:55" ht="31.8" customHeight="1">
      <c r="A14" s="596" t="s">
        <v>397</v>
      </c>
      <c r="B14" s="596"/>
      <c r="C14" s="596"/>
      <c r="D14" s="602"/>
      <c r="E14" s="596"/>
      <c r="F14" s="596"/>
      <c r="G14" s="596"/>
      <c r="H14" s="596"/>
      <c r="I14" s="596"/>
      <c r="J14" s="596"/>
      <c r="AK14" s="93" t="s">
        <v>43</v>
      </c>
    </row>
    <row r="15" spans="1:55">
      <c r="A15" s="596" t="s">
        <v>340</v>
      </c>
      <c r="B15" s="596"/>
      <c r="C15" s="596"/>
      <c r="D15" s="602"/>
      <c r="E15" s="602"/>
      <c r="F15" s="596" t="s">
        <v>27</v>
      </c>
      <c r="G15" s="596"/>
      <c r="H15" s="602"/>
      <c r="I15" s="602"/>
      <c r="J15" s="100"/>
      <c r="AK15" s="93" t="s">
        <v>44</v>
      </c>
    </row>
    <row r="16" spans="1:55" ht="37.799999999999997" customHeight="1">
      <c r="A16" s="596" t="s">
        <v>28</v>
      </c>
      <c r="B16" s="596"/>
      <c r="C16" s="596"/>
      <c r="D16" s="602"/>
      <c r="E16" s="596"/>
      <c r="F16" s="596" t="s">
        <v>398</v>
      </c>
      <c r="G16" s="596"/>
      <c r="H16" s="602"/>
      <c r="I16" s="596"/>
      <c r="J16" s="100"/>
      <c r="AK16" s="93" t="s">
        <v>45</v>
      </c>
    </row>
    <row r="17" spans="1:37">
      <c r="A17" s="596" t="s">
        <v>342</v>
      </c>
      <c r="B17" s="596"/>
      <c r="C17" s="596"/>
      <c r="D17" s="596"/>
      <c r="E17" s="596"/>
      <c r="F17" s="596"/>
      <c r="G17" s="596"/>
      <c r="H17" s="596"/>
      <c r="I17" s="596"/>
      <c r="J17" s="596"/>
      <c r="AK17" s="93" t="s">
        <v>46</v>
      </c>
    </row>
    <row r="18" spans="1:37">
      <c r="A18" s="596" t="s">
        <v>399</v>
      </c>
      <c r="B18" s="596"/>
      <c r="C18" s="596"/>
      <c r="D18" s="596"/>
      <c r="E18" s="596"/>
      <c r="F18" s="596"/>
      <c r="G18" s="596"/>
      <c r="H18" s="596"/>
      <c r="I18" s="596"/>
      <c r="J18" s="596"/>
      <c r="AK18" s="93" t="s">
        <v>407</v>
      </c>
    </row>
    <row r="19" spans="1:37" ht="15.6" customHeight="1">
      <c r="A19" s="587" t="s">
        <v>487</v>
      </c>
      <c r="B19" s="588"/>
      <c r="C19" s="589"/>
      <c r="D19" s="583"/>
      <c r="E19" s="586"/>
      <c r="F19" s="586"/>
      <c r="G19" s="586"/>
      <c r="H19" s="586"/>
      <c r="I19" s="586"/>
      <c r="J19" s="584"/>
    </row>
    <row r="20" spans="1:37">
      <c r="A20" s="590"/>
      <c r="B20" s="591"/>
      <c r="C20" s="592"/>
      <c r="D20" s="583"/>
      <c r="E20" s="586"/>
      <c r="F20" s="586"/>
      <c r="G20" s="586"/>
      <c r="H20" s="586"/>
      <c r="I20" s="586"/>
      <c r="J20" s="584"/>
    </row>
    <row r="21" spans="1:37">
      <c r="A21" s="590"/>
      <c r="B21" s="591"/>
      <c r="C21" s="592"/>
      <c r="D21" s="583"/>
      <c r="E21" s="586"/>
      <c r="F21" s="586"/>
      <c r="G21" s="586"/>
      <c r="H21" s="586"/>
      <c r="I21" s="586"/>
      <c r="J21" s="584"/>
    </row>
    <row r="22" spans="1:37">
      <c r="A22" s="590"/>
      <c r="B22" s="591"/>
      <c r="C22" s="592"/>
      <c r="D22" s="583"/>
      <c r="E22" s="586"/>
      <c r="F22" s="586"/>
      <c r="G22" s="586"/>
      <c r="H22" s="586"/>
      <c r="I22" s="586"/>
      <c r="J22" s="584"/>
    </row>
    <row r="23" spans="1:37">
      <c r="A23" s="587" t="s">
        <v>486</v>
      </c>
      <c r="B23" s="588"/>
      <c r="C23" s="589"/>
      <c r="D23" s="583"/>
      <c r="E23" s="586"/>
      <c r="F23" s="586"/>
      <c r="G23" s="586"/>
      <c r="H23" s="586"/>
      <c r="I23" s="586"/>
      <c r="J23" s="584"/>
    </row>
    <row r="24" spans="1:37">
      <c r="A24" s="590"/>
      <c r="B24" s="591"/>
      <c r="C24" s="592"/>
      <c r="D24" s="583"/>
      <c r="E24" s="586"/>
      <c r="F24" s="586"/>
      <c r="G24" s="586"/>
      <c r="H24" s="586"/>
      <c r="I24" s="586"/>
      <c r="J24" s="584"/>
    </row>
    <row r="25" spans="1:37">
      <c r="A25" s="590"/>
      <c r="B25" s="591"/>
      <c r="C25" s="592"/>
      <c r="D25" s="583"/>
      <c r="E25" s="586"/>
      <c r="F25" s="586"/>
      <c r="G25" s="586"/>
      <c r="H25" s="586"/>
      <c r="I25" s="586"/>
      <c r="J25" s="584"/>
    </row>
    <row r="26" spans="1:37">
      <c r="A26" s="593"/>
      <c r="B26" s="594"/>
      <c r="C26" s="595"/>
      <c r="D26" s="583"/>
      <c r="E26" s="586"/>
      <c r="F26" s="586"/>
      <c r="G26" s="586"/>
      <c r="H26" s="586"/>
      <c r="I26" s="586"/>
      <c r="J26" s="584"/>
    </row>
    <row r="27" spans="1:37">
      <c r="A27" s="587" t="s">
        <v>488</v>
      </c>
      <c r="B27" s="588"/>
      <c r="C27" s="589"/>
      <c r="D27" s="585"/>
      <c r="E27" s="586"/>
      <c r="F27" s="586"/>
      <c r="G27" s="586"/>
      <c r="H27" s="586"/>
      <c r="I27" s="586"/>
      <c r="J27" s="584"/>
    </row>
    <row r="28" spans="1:37">
      <c r="A28" s="590"/>
      <c r="B28" s="591"/>
      <c r="C28" s="592"/>
      <c r="D28" s="585"/>
      <c r="E28" s="586"/>
      <c r="F28" s="586"/>
      <c r="G28" s="586"/>
      <c r="H28" s="586"/>
      <c r="I28" s="586"/>
      <c r="J28" s="584"/>
    </row>
    <row r="29" spans="1:37">
      <c r="A29" s="590"/>
      <c r="B29" s="591"/>
      <c r="C29" s="592"/>
      <c r="D29" s="583"/>
      <c r="E29" s="586"/>
      <c r="F29" s="586"/>
      <c r="G29" s="586"/>
      <c r="H29" s="586"/>
      <c r="I29" s="586"/>
      <c r="J29" s="584"/>
    </row>
    <row r="30" spans="1:37">
      <c r="A30" s="593"/>
      <c r="B30" s="594"/>
      <c r="C30" s="595"/>
      <c r="D30" s="583"/>
      <c r="E30" s="586"/>
      <c r="F30" s="586"/>
      <c r="G30" s="586"/>
      <c r="H30" s="586"/>
      <c r="I30" s="586"/>
      <c r="J30" s="584"/>
    </row>
    <row r="31" spans="1:37" ht="15.6" customHeight="1">
      <c r="A31" s="587" t="s">
        <v>465</v>
      </c>
      <c r="B31" s="588"/>
      <c r="C31" s="589"/>
      <c r="D31" s="583"/>
      <c r="E31" s="586"/>
      <c r="F31" s="586"/>
      <c r="G31" s="586"/>
      <c r="H31" s="586"/>
      <c r="I31" s="586"/>
      <c r="J31" s="584"/>
    </row>
    <row r="32" spans="1:37">
      <c r="A32" s="593"/>
      <c r="B32" s="594"/>
      <c r="C32" s="595"/>
      <c r="D32" s="583"/>
      <c r="E32" s="586"/>
      <c r="F32" s="586"/>
      <c r="G32" s="586"/>
      <c r="H32" s="586"/>
      <c r="I32" s="586"/>
      <c r="J32" s="584"/>
    </row>
    <row r="33" spans="1:10">
      <c r="A33" s="587" t="s">
        <v>510</v>
      </c>
      <c r="B33" s="588"/>
      <c r="C33" s="589"/>
      <c r="D33" s="583"/>
      <c r="E33" s="586"/>
      <c r="F33" s="586"/>
      <c r="G33" s="586"/>
      <c r="H33" s="586"/>
      <c r="I33" s="586"/>
      <c r="J33" s="584"/>
    </row>
    <row r="34" spans="1:10">
      <c r="A34" s="590"/>
      <c r="B34" s="591"/>
      <c r="C34" s="592"/>
      <c r="D34" s="583"/>
      <c r="E34" s="586"/>
      <c r="F34" s="586"/>
      <c r="G34" s="586"/>
      <c r="H34" s="586"/>
      <c r="I34" s="586"/>
      <c r="J34" s="584"/>
    </row>
    <row r="35" spans="1:10">
      <c r="A35" s="590"/>
      <c r="B35" s="591"/>
      <c r="C35" s="592"/>
      <c r="D35" s="583"/>
      <c r="E35" s="586"/>
      <c r="F35" s="586"/>
      <c r="G35" s="586"/>
      <c r="H35" s="586"/>
      <c r="I35" s="586"/>
      <c r="J35" s="584"/>
    </row>
    <row r="36" spans="1:10">
      <c r="A36" s="593"/>
      <c r="B36" s="594"/>
      <c r="C36" s="595"/>
      <c r="D36" s="583"/>
      <c r="E36" s="586"/>
      <c r="F36" s="586"/>
      <c r="G36" s="586"/>
      <c r="H36" s="586"/>
      <c r="I36" s="586"/>
      <c r="J36" s="584"/>
    </row>
    <row r="37" spans="1:10">
      <c r="A37" s="587" t="s">
        <v>511</v>
      </c>
      <c r="B37" s="588"/>
      <c r="C37" s="589"/>
      <c r="D37" s="583"/>
      <c r="E37" s="586"/>
      <c r="F37" s="586"/>
      <c r="G37" s="586"/>
      <c r="H37" s="586"/>
      <c r="I37" s="586"/>
      <c r="J37" s="584"/>
    </row>
    <row r="38" spans="1:10">
      <c r="A38" s="590"/>
      <c r="B38" s="591"/>
      <c r="C38" s="592"/>
      <c r="D38" s="583"/>
      <c r="E38" s="586"/>
      <c r="F38" s="586"/>
      <c r="G38" s="586"/>
      <c r="H38" s="586"/>
      <c r="I38" s="586"/>
      <c r="J38" s="584"/>
    </row>
    <row r="39" spans="1:10">
      <c r="A39" s="590"/>
      <c r="B39" s="591"/>
      <c r="C39" s="592"/>
      <c r="D39" s="583"/>
      <c r="E39" s="586"/>
      <c r="F39" s="586"/>
      <c r="G39" s="586"/>
      <c r="H39" s="586"/>
      <c r="I39" s="586"/>
      <c r="J39" s="584"/>
    </row>
    <row r="40" spans="1:10">
      <c r="A40" s="593"/>
      <c r="B40" s="594"/>
      <c r="C40" s="595"/>
      <c r="D40" s="583"/>
      <c r="E40" s="586"/>
      <c r="F40" s="586"/>
      <c r="G40" s="586"/>
      <c r="H40" s="586"/>
      <c r="I40" s="586"/>
      <c r="J40" s="584"/>
    </row>
    <row r="41" spans="1:10">
      <c r="A41" s="583" t="s">
        <v>468</v>
      </c>
      <c r="B41" s="586"/>
      <c r="C41" s="584"/>
      <c r="D41" s="597">
        <f>(ST1AUDDATE2-7)</f>
        <v>-7</v>
      </c>
      <c r="E41" s="598"/>
      <c r="F41" s="598"/>
      <c r="G41" s="598"/>
      <c r="H41" s="598"/>
      <c r="I41" s="598"/>
      <c r="J41" s="599"/>
    </row>
    <row r="42" spans="1:10">
      <c r="A42" s="583" t="s">
        <v>467</v>
      </c>
      <c r="B42" s="586"/>
      <c r="C42" s="584"/>
      <c r="D42" s="602"/>
      <c r="E42" s="596"/>
      <c r="F42" s="596"/>
      <c r="G42" s="101" t="s">
        <v>343</v>
      </c>
      <c r="H42" s="602"/>
      <c r="I42" s="596"/>
      <c r="J42" s="596"/>
    </row>
    <row r="43" spans="1:10">
      <c r="A43" s="583" t="s">
        <v>471</v>
      </c>
      <c r="B43" s="586"/>
      <c r="C43" s="584"/>
      <c r="D43" s="585">
        <f>(ST2AUDDATE2-7)</f>
        <v>-7</v>
      </c>
      <c r="E43" s="600"/>
      <c r="F43" s="600"/>
      <c r="G43" s="600"/>
      <c r="H43" s="600"/>
      <c r="I43" s="600"/>
      <c r="J43" s="601"/>
    </row>
    <row r="44" spans="1:10">
      <c r="A44" s="583" t="s">
        <v>472</v>
      </c>
      <c r="B44" s="586"/>
      <c r="C44" s="584"/>
      <c r="D44" s="602"/>
      <c r="E44" s="602"/>
      <c r="F44" s="602"/>
      <c r="G44" s="101" t="s">
        <v>343</v>
      </c>
      <c r="H44" s="602"/>
      <c r="I44" s="602"/>
      <c r="J44" s="602"/>
    </row>
    <row r="45" spans="1:10">
      <c r="A45" s="583" t="s">
        <v>489</v>
      </c>
      <c r="B45" s="586"/>
      <c r="C45" s="584"/>
      <c r="D45" s="585">
        <f>(ST2AUDDATE2+335)</f>
        <v>335</v>
      </c>
      <c r="E45" s="600"/>
      <c r="F45" s="600"/>
      <c r="G45" s="600"/>
      <c r="H45" s="600"/>
      <c r="I45" s="600"/>
      <c r="J45" s="601"/>
    </row>
    <row r="46" spans="1:10" ht="73.2" customHeight="1">
      <c r="A46" s="583" t="s">
        <v>154</v>
      </c>
      <c r="B46" s="586"/>
      <c r="C46" s="584"/>
      <c r="D46" s="583"/>
      <c r="E46" s="586"/>
      <c r="F46" s="586"/>
      <c r="G46" s="586"/>
      <c r="H46" s="586"/>
      <c r="I46" s="586"/>
      <c r="J46" s="584"/>
    </row>
    <row r="47" spans="1:10" ht="24.6" customHeight="1">
      <c r="A47" s="583" t="s">
        <v>470</v>
      </c>
      <c r="B47" s="586"/>
      <c r="C47" s="584"/>
      <c r="D47" s="583" t="s">
        <v>129</v>
      </c>
      <c r="E47" s="586"/>
      <c r="F47" s="586"/>
      <c r="G47" s="586"/>
      <c r="H47" s="586"/>
      <c r="I47" s="586"/>
      <c r="J47" s="584"/>
    </row>
    <row r="48" spans="1:10" ht="15.6" customHeight="1">
      <c r="A48" s="587" t="s">
        <v>469</v>
      </c>
      <c r="B48" s="588"/>
      <c r="C48" s="589"/>
      <c r="D48" s="583" t="s">
        <v>129</v>
      </c>
      <c r="E48" s="586"/>
      <c r="F48" s="586"/>
      <c r="G48" s="586"/>
      <c r="H48" s="586"/>
      <c r="I48" s="586"/>
      <c r="J48" s="584"/>
    </row>
    <row r="49" spans="1:10">
      <c r="A49" s="593"/>
      <c r="B49" s="594"/>
      <c r="C49" s="595"/>
      <c r="D49" s="583"/>
      <c r="E49" s="586"/>
      <c r="F49" s="586"/>
      <c r="G49" s="586"/>
      <c r="H49" s="586"/>
      <c r="I49" s="586"/>
      <c r="J49" s="584"/>
    </row>
    <row r="50" spans="1:10">
      <c r="A50" s="587" t="s">
        <v>509</v>
      </c>
      <c r="B50" s="588"/>
      <c r="C50" s="589"/>
      <c r="D50" s="583"/>
      <c r="E50" s="604"/>
      <c r="F50" s="604"/>
      <c r="G50" s="604"/>
      <c r="H50" s="604"/>
      <c r="I50" s="604"/>
      <c r="J50" s="605"/>
    </row>
    <row r="51" spans="1:10">
      <c r="A51" s="593"/>
      <c r="B51" s="594"/>
      <c r="C51" s="595"/>
      <c r="D51" s="583"/>
      <c r="E51" s="586"/>
      <c r="F51" s="586"/>
      <c r="G51" s="586"/>
      <c r="H51" s="586"/>
      <c r="I51" s="586"/>
      <c r="J51" s="584"/>
    </row>
    <row r="52" spans="1:10">
      <c r="A52" s="587" t="s">
        <v>466</v>
      </c>
      <c r="B52" s="588"/>
      <c r="C52" s="589"/>
      <c r="D52" s="583"/>
      <c r="E52" s="586"/>
      <c r="F52" s="586"/>
      <c r="G52" s="586"/>
      <c r="H52" s="586"/>
      <c r="I52" s="586"/>
      <c r="J52" s="584"/>
    </row>
    <row r="53" spans="1:10">
      <c r="A53" s="593"/>
      <c r="B53" s="594"/>
      <c r="C53" s="595"/>
      <c r="D53" s="583"/>
      <c r="E53" s="586"/>
      <c r="F53" s="586"/>
      <c r="G53" s="586"/>
      <c r="H53" s="586"/>
      <c r="I53" s="586"/>
      <c r="J53" s="584"/>
    </row>
    <row r="54" spans="1:10">
      <c r="A54" s="583" t="s">
        <v>473</v>
      </c>
      <c r="B54" s="586"/>
      <c r="C54" s="584"/>
      <c r="D54" s="583" t="s">
        <v>129</v>
      </c>
      <c r="E54" s="586"/>
      <c r="F54" s="586"/>
      <c r="G54" s="586"/>
      <c r="H54" s="586"/>
      <c r="I54" s="586"/>
      <c r="J54" s="584"/>
    </row>
    <row r="55" spans="1:10" ht="33" customHeight="1">
      <c r="A55" s="587" t="s">
        <v>474</v>
      </c>
      <c r="B55" s="588"/>
      <c r="C55" s="589"/>
      <c r="D55" s="583" t="s">
        <v>129</v>
      </c>
      <c r="E55" s="586"/>
      <c r="F55" s="586"/>
      <c r="G55" s="586"/>
      <c r="H55" s="586"/>
      <c r="I55" s="586"/>
      <c r="J55" s="584"/>
    </row>
    <row r="56" spans="1:10">
      <c r="A56" s="590"/>
      <c r="B56" s="591"/>
      <c r="C56" s="592"/>
      <c r="D56" s="583"/>
      <c r="E56" s="586"/>
      <c r="F56" s="586"/>
      <c r="G56" s="586"/>
      <c r="H56" s="586"/>
      <c r="I56" s="586"/>
      <c r="J56" s="584"/>
    </row>
    <row r="57" spans="1:10">
      <c r="A57" s="590"/>
      <c r="B57" s="591"/>
      <c r="C57" s="592"/>
      <c r="D57" s="583"/>
      <c r="E57" s="586"/>
      <c r="F57" s="586"/>
      <c r="G57" s="586"/>
      <c r="H57" s="586"/>
      <c r="I57" s="586"/>
      <c r="J57" s="584"/>
    </row>
    <row r="58" spans="1:10">
      <c r="A58" s="593"/>
      <c r="B58" s="594"/>
      <c r="C58" s="595"/>
      <c r="D58" s="583"/>
      <c r="E58" s="586"/>
      <c r="F58" s="586"/>
      <c r="G58" s="586"/>
      <c r="H58" s="586"/>
      <c r="I58" s="586"/>
      <c r="J58" s="584"/>
    </row>
    <row r="59" spans="1:10">
      <c r="A59" s="587" t="s">
        <v>509</v>
      </c>
      <c r="B59" s="588"/>
      <c r="C59" s="589"/>
      <c r="D59" s="583"/>
      <c r="E59" s="586"/>
      <c r="F59" s="586"/>
      <c r="G59" s="586"/>
      <c r="H59" s="586"/>
      <c r="I59" s="586"/>
      <c r="J59" s="584"/>
    </row>
    <row r="60" spans="1:10">
      <c r="A60" s="590"/>
      <c r="B60" s="591"/>
      <c r="C60" s="592"/>
      <c r="D60" s="583"/>
      <c r="E60" s="586"/>
      <c r="F60" s="586"/>
      <c r="G60" s="586"/>
      <c r="H60" s="586"/>
      <c r="I60" s="586"/>
      <c r="J60" s="584"/>
    </row>
    <row r="61" spans="1:10">
      <c r="A61" s="593"/>
      <c r="B61" s="594"/>
      <c r="C61" s="595"/>
      <c r="D61" s="583"/>
      <c r="E61" s="586"/>
      <c r="F61" s="586"/>
      <c r="G61" s="586"/>
      <c r="H61" s="586"/>
      <c r="I61" s="586"/>
      <c r="J61" s="584"/>
    </row>
    <row r="62" spans="1:10">
      <c r="A62" s="587" t="s">
        <v>466</v>
      </c>
      <c r="B62" s="588"/>
      <c r="C62" s="589"/>
      <c r="D62" s="583"/>
      <c r="E62" s="586"/>
      <c r="F62" s="586"/>
      <c r="G62" s="586"/>
      <c r="H62" s="586"/>
      <c r="I62" s="586"/>
      <c r="J62" s="584"/>
    </row>
    <row r="63" spans="1:10">
      <c r="A63" s="590"/>
      <c r="B63" s="591"/>
      <c r="C63" s="592"/>
      <c r="D63" s="583"/>
      <c r="E63" s="586"/>
      <c r="F63" s="586"/>
      <c r="G63" s="586"/>
      <c r="H63" s="586"/>
      <c r="I63" s="586"/>
      <c r="J63" s="584"/>
    </row>
    <row r="64" spans="1:10">
      <c r="A64" s="590"/>
      <c r="B64" s="591"/>
      <c r="C64" s="592"/>
      <c r="D64" s="583"/>
      <c r="E64" s="586"/>
      <c r="F64" s="586"/>
      <c r="G64" s="586"/>
      <c r="H64" s="586"/>
      <c r="I64" s="586"/>
      <c r="J64" s="584"/>
    </row>
    <row r="65" spans="1:10">
      <c r="A65" s="593"/>
      <c r="B65" s="594"/>
      <c r="C65" s="595"/>
      <c r="D65" s="583"/>
      <c r="E65" s="586"/>
      <c r="F65" s="586"/>
      <c r="G65" s="586"/>
      <c r="H65" s="586"/>
      <c r="I65" s="586"/>
      <c r="J65" s="584"/>
    </row>
    <row r="66" spans="1:10">
      <c r="A66" s="583" t="s">
        <v>475</v>
      </c>
      <c r="B66" s="586"/>
      <c r="C66" s="584"/>
      <c r="D66" s="583"/>
      <c r="E66" s="586"/>
      <c r="F66" s="586"/>
      <c r="G66" s="586"/>
      <c r="H66" s="586"/>
      <c r="I66" s="586"/>
      <c r="J66" s="584"/>
    </row>
    <row r="67" spans="1:10" ht="15.6" customHeight="1">
      <c r="A67" s="587" t="s">
        <v>476</v>
      </c>
      <c r="B67" s="588"/>
      <c r="C67" s="589"/>
      <c r="D67" s="583"/>
      <c r="E67" s="586"/>
      <c r="F67" s="586"/>
      <c r="G67" s="586"/>
      <c r="H67" s="586"/>
      <c r="I67" s="586"/>
      <c r="J67" s="584"/>
    </row>
    <row r="68" spans="1:10">
      <c r="A68" s="593"/>
      <c r="B68" s="594"/>
      <c r="C68" s="595"/>
      <c r="D68" s="583"/>
      <c r="E68" s="586"/>
      <c r="F68" s="586"/>
      <c r="G68" s="586"/>
      <c r="H68" s="586"/>
      <c r="I68" s="586"/>
      <c r="J68" s="584"/>
    </row>
    <row r="69" spans="1:10">
      <c r="A69" s="583" t="s">
        <v>477</v>
      </c>
      <c r="B69" s="586"/>
      <c r="C69" s="584"/>
      <c r="D69" s="583"/>
      <c r="E69" s="586"/>
      <c r="F69" s="586"/>
      <c r="G69" s="586"/>
      <c r="H69" s="586"/>
      <c r="I69" s="586"/>
      <c r="J69" s="584"/>
    </row>
    <row r="70" spans="1:10">
      <c r="A70" s="583" t="s">
        <v>478</v>
      </c>
      <c r="B70" s="586"/>
      <c r="C70" s="584"/>
      <c r="D70" s="583"/>
      <c r="E70" s="586"/>
      <c r="F70" s="586"/>
      <c r="G70" s="586"/>
      <c r="H70" s="586"/>
      <c r="I70" s="586"/>
      <c r="J70" s="584"/>
    </row>
    <row r="71" spans="1:10" ht="15.6" customHeight="1">
      <c r="A71" s="596" t="s">
        <v>479</v>
      </c>
      <c r="B71" s="596"/>
      <c r="C71" s="596"/>
      <c r="D71" s="596"/>
      <c r="E71" s="596"/>
      <c r="F71" s="596"/>
      <c r="G71" s="596"/>
      <c r="H71" s="596"/>
      <c r="I71" s="596"/>
      <c r="J71" s="596"/>
    </row>
    <row r="72" spans="1:10">
      <c r="A72" s="596"/>
      <c r="B72" s="596"/>
      <c r="C72" s="596"/>
      <c r="D72" s="596"/>
      <c r="E72" s="596"/>
      <c r="F72" s="596"/>
      <c r="G72" s="596"/>
      <c r="H72" s="596"/>
      <c r="I72" s="596"/>
      <c r="J72" s="596"/>
    </row>
    <row r="73" spans="1:10">
      <c r="A73" s="596"/>
      <c r="B73" s="596"/>
      <c r="C73" s="596"/>
      <c r="D73" s="596"/>
      <c r="E73" s="596"/>
      <c r="F73" s="596"/>
      <c r="G73" s="596"/>
      <c r="H73" s="596"/>
      <c r="I73" s="596"/>
      <c r="J73" s="596"/>
    </row>
    <row r="74" spans="1:10" ht="15.6" customHeight="1">
      <c r="A74" s="596" t="s">
        <v>480</v>
      </c>
      <c r="B74" s="596"/>
      <c r="C74" s="596"/>
      <c r="D74" s="596"/>
      <c r="E74" s="596"/>
      <c r="F74" s="596"/>
      <c r="G74" s="596"/>
      <c r="H74" s="596"/>
      <c r="I74" s="596"/>
      <c r="J74" s="596"/>
    </row>
    <row r="75" spans="1:10">
      <c r="A75" s="596"/>
      <c r="B75" s="596"/>
      <c r="C75" s="596"/>
      <c r="D75" s="596"/>
      <c r="E75" s="596"/>
      <c r="F75" s="596"/>
      <c r="G75" s="596"/>
      <c r="H75" s="596"/>
      <c r="I75" s="596"/>
      <c r="J75" s="596"/>
    </row>
    <row r="76" spans="1:10">
      <c r="A76" s="596"/>
      <c r="B76" s="596"/>
      <c r="C76" s="596"/>
      <c r="D76" s="596"/>
      <c r="E76" s="596"/>
      <c r="F76" s="596"/>
      <c r="G76" s="596"/>
      <c r="H76" s="596"/>
      <c r="I76" s="596"/>
      <c r="J76" s="596"/>
    </row>
    <row r="77" spans="1:10">
      <c r="A77" s="583" t="s">
        <v>505</v>
      </c>
      <c r="B77" s="584"/>
      <c r="C77" s="583"/>
      <c r="D77" s="586"/>
      <c r="E77" s="586"/>
      <c r="F77" s="586"/>
      <c r="G77" s="586"/>
      <c r="H77" s="586"/>
      <c r="I77" s="586"/>
      <c r="J77" s="584"/>
    </row>
    <row r="78" spans="1:10">
      <c r="A78" s="583" t="s">
        <v>506</v>
      </c>
      <c r="B78" s="584"/>
      <c r="C78" s="583"/>
      <c r="D78" s="586"/>
      <c r="E78" s="586"/>
      <c r="F78" s="586"/>
      <c r="G78" s="586"/>
      <c r="H78" s="586"/>
      <c r="I78" s="586"/>
      <c r="J78" s="584"/>
    </row>
    <row r="79" spans="1:10">
      <c r="A79" s="583" t="s">
        <v>507</v>
      </c>
      <c r="B79" s="584"/>
      <c r="C79" s="583"/>
      <c r="D79" s="586"/>
      <c r="E79" s="586"/>
      <c r="F79" s="586"/>
      <c r="G79" s="586"/>
      <c r="H79" s="586"/>
      <c r="I79" s="586"/>
      <c r="J79" s="584"/>
    </row>
    <row r="80" spans="1:10" ht="34.200000000000003" customHeight="1">
      <c r="A80" s="583" t="s">
        <v>508</v>
      </c>
      <c r="B80" s="584"/>
      <c r="C80" s="585"/>
      <c r="D80" s="586"/>
      <c r="E80" s="586"/>
      <c r="F80" s="586"/>
      <c r="G80" s="586"/>
      <c r="H80" s="586"/>
      <c r="I80" s="586"/>
      <c r="J80" s="584"/>
    </row>
    <row r="81" spans="1:10" ht="39" customHeight="1">
      <c r="A81" s="583" t="s">
        <v>482</v>
      </c>
      <c r="B81" s="584"/>
      <c r="C81" s="585"/>
      <c r="D81" s="586"/>
      <c r="E81" s="586"/>
      <c r="F81" s="586"/>
      <c r="G81" s="586"/>
      <c r="H81" s="586"/>
      <c r="I81" s="586"/>
      <c r="J81" s="584"/>
    </row>
    <row r="82" spans="1:10" ht="41.4" customHeight="1">
      <c r="A82" s="583" t="s">
        <v>483</v>
      </c>
      <c r="B82" s="584"/>
      <c r="C82" s="585"/>
      <c r="D82" s="586"/>
      <c r="E82" s="586"/>
      <c r="F82" s="586"/>
      <c r="G82" s="586"/>
      <c r="H82" s="586"/>
      <c r="I82" s="586"/>
      <c r="J82" s="584"/>
    </row>
  </sheetData>
  <mergeCells count="141">
    <mergeCell ref="D60:J60"/>
    <mergeCell ref="D61:J61"/>
    <mergeCell ref="A71:C73"/>
    <mergeCell ref="D72:J72"/>
    <mergeCell ref="D73:J73"/>
    <mergeCell ref="A74:B76"/>
    <mergeCell ref="C75:J75"/>
    <mergeCell ref="C76:J76"/>
    <mergeCell ref="C74:J74"/>
    <mergeCell ref="D22:J22"/>
    <mergeCell ref="A19:C22"/>
    <mergeCell ref="A77:B77"/>
    <mergeCell ref="A78:B78"/>
    <mergeCell ref="C77:J77"/>
    <mergeCell ref="C78:J78"/>
    <mergeCell ref="A33:C36"/>
    <mergeCell ref="D33:J33"/>
    <mergeCell ref="D34:J34"/>
    <mergeCell ref="D35:J35"/>
    <mergeCell ref="D36:J36"/>
    <mergeCell ref="A37:C40"/>
    <mergeCell ref="D37:J37"/>
    <mergeCell ref="D38:J38"/>
    <mergeCell ref="D39:J39"/>
    <mergeCell ref="D40:J40"/>
    <mergeCell ref="D48:J48"/>
    <mergeCell ref="D49:J49"/>
    <mergeCell ref="A48:C49"/>
    <mergeCell ref="A50:C51"/>
    <mergeCell ref="D50:J50"/>
    <mergeCell ref="D51:J51"/>
    <mergeCell ref="A59:C61"/>
    <mergeCell ref="D59:J59"/>
    <mergeCell ref="A4:C4"/>
    <mergeCell ref="D4:J4"/>
    <mergeCell ref="A5:C5"/>
    <mergeCell ref="D5:J5"/>
    <mergeCell ref="A6:C6"/>
    <mergeCell ref="D6:J6"/>
    <mergeCell ref="A1:C1"/>
    <mergeCell ref="D1:J1"/>
    <mergeCell ref="A2:C2"/>
    <mergeCell ref="D2:J2"/>
    <mergeCell ref="A3:C3"/>
    <mergeCell ref="D3:J3"/>
    <mergeCell ref="D12:J12"/>
    <mergeCell ref="A14:C14"/>
    <mergeCell ref="D14:J14"/>
    <mergeCell ref="A15:C15"/>
    <mergeCell ref="D15:E15"/>
    <mergeCell ref="F15:G15"/>
    <mergeCell ref="H15:I15"/>
    <mergeCell ref="A7:C7"/>
    <mergeCell ref="D7:F7"/>
    <mergeCell ref="G7:H7"/>
    <mergeCell ref="I7:J7"/>
    <mergeCell ref="A13:C13"/>
    <mergeCell ref="D13:J13"/>
    <mergeCell ref="A8:C8"/>
    <mergeCell ref="D8:F8"/>
    <mergeCell ref="G8:H8"/>
    <mergeCell ref="I8:J8"/>
    <mergeCell ref="D9:J9"/>
    <mergeCell ref="A9:C10"/>
    <mergeCell ref="D10:J10"/>
    <mergeCell ref="A11:C11"/>
    <mergeCell ref="D11:J11"/>
    <mergeCell ref="A12:C12"/>
    <mergeCell ref="A18:C18"/>
    <mergeCell ref="D18:J18"/>
    <mergeCell ref="A16:C16"/>
    <mergeCell ref="D16:E16"/>
    <mergeCell ref="F16:G16"/>
    <mergeCell ref="H16:I16"/>
    <mergeCell ref="A17:C17"/>
    <mergeCell ref="D17:J17"/>
    <mergeCell ref="D31:J31"/>
    <mergeCell ref="D19:J19"/>
    <mergeCell ref="D20:J20"/>
    <mergeCell ref="A31:C32"/>
    <mergeCell ref="D32:J32"/>
    <mergeCell ref="D28:J28"/>
    <mergeCell ref="D29:J29"/>
    <mergeCell ref="D30:J30"/>
    <mergeCell ref="D23:J23"/>
    <mergeCell ref="A27:C30"/>
    <mergeCell ref="D27:J27"/>
    <mergeCell ref="D24:J24"/>
    <mergeCell ref="A23:C26"/>
    <mergeCell ref="D25:J25"/>
    <mergeCell ref="D26:J26"/>
    <mergeCell ref="D21:J21"/>
    <mergeCell ref="A54:C54"/>
    <mergeCell ref="D54:J54"/>
    <mergeCell ref="A55:C58"/>
    <mergeCell ref="D55:J55"/>
    <mergeCell ref="D56:J56"/>
    <mergeCell ref="D57:J57"/>
    <mergeCell ref="D58:J58"/>
    <mergeCell ref="D52:J52"/>
    <mergeCell ref="D53:J53"/>
    <mergeCell ref="A52:C53"/>
    <mergeCell ref="A41:C41"/>
    <mergeCell ref="D41:J41"/>
    <mergeCell ref="A47:C47"/>
    <mergeCell ref="D47:J47"/>
    <mergeCell ref="A43:C43"/>
    <mergeCell ref="A44:C44"/>
    <mergeCell ref="D43:J43"/>
    <mergeCell ref="D44:F44"/>
    <mergeCell ref="H44:J44"/>
    <mergeCell ref="A42:C42"/>
    <mergeCell ref="D42:F42"/>
    <mergeCell ref="H42:J42"/>
    <mergeCell ref="A46:C46"/>
    <mergeCell ref="D46:J46"/>
    <mergeCell ref="A45:C45"/>
    <mergeCell ref="D45:J45"/>
    <mergeCell ref="A81:B81"/>
    <mergeCell ref="C81:J81"/>
    <mergeCell ref="A82:B82"/>
    <mergeCell ref="C82:J82"/>
    <mergeCell ref="A62:C65"/>
    <mergeCell ref="D62:J62"/>
    <mergeCell ref="D63:J63"/>
    <mergeCell ref="D64:J64"/>
    <mergeCell ref="D65:J65"/>
    <mergeCell ref="A69:C69"/>
    <mergeCell ref="D69:J69"/>
    <mergeCell ref="A70:C70"/>
    <mergeCell ref="D70:J70"/>
    <mergeCell ref="D71:J71"/>
    <mergeCell ref="A66:C66"/>
    <mergeCell ref="D66:J66"/>
    <mergeCell ref="D67:J67"/>
    <mergeCell ref="D68:J68"/>
    <mergeCell ref="A67:C68"/>
    <mergeCell ref="A79:B79"/>
    <mergeCell ref="C79:J79"/>
    <mergeCell ref="A80:B80"/>
    <mergeCell ref="C80:J80"/>
  </mergeCells>
  <dataValidations count="4">
    <dataValidation type="custom" allowBlank="1" showInputMessage="1" showErrorMessage="1" error="SUNDAY" sqref="E42:F42 D41:J41 H42:J42 D42:D45 C81:J82 D14:J14 D15:E16 H15:I16 D27:J30 H44">
      <formula1>WEEKDAY(C14)&gt;1</formula1>
    </dataValidation>
    <dataValidation type="list" allowBlank="1" showInputMessage="1" showErrorMessage="1" sqref="D23:J26">
      <formula1>$AK$14:$AK$18</formula1>
    </dataValidation>
    <dataValidation type="list" allowBlank="1" showInputMessage="1" showErrorMessage="1" sqref="D9:J9">
      <formula1>$AK$1:$AK$3</formula1>
    </dataValidation>
    <dataValidation type="list" allowBlank="1" showInputMessage="1" showErrorMessage="1" sqref="D10:J10">
      <formula1>$BC$1:$BC$2</formula1>
    </dataValidation>
  </dataValidations>
  <pageMargins left="0.7" right="0.7" top="0.75" bottom="0.75" header="0.3" footer="0.3"/>
  <pageSetup orientation="portrait" r:id="rId1"/>
  <extLst xmlns:xr="http://schemas.microsoft.com/office/spreadsheetml/2014/revision">
    <ext xmlns:x14="http://schemas.microsoft.com/office/spreadsheetml/2009/9/main" uri="{CCE6A557-97BC-4b89-ADB6-D9C93CAAB3DF}">
      <x14:dataValidations xmlns:xm="http://schemas.microsoft.com/office/excel/2006/main" count="6">
        <x14:dataValidation type="list" allowBlank="1" showInputMessage="1" showErrorMessage="1" xr:uid="{61F43BA8-B7F1-444D-B55B-9905FF383F1C}">
          <x14:formula1>
            <xm:f>LIST!$A$1:$A$5</xm:f>
          </x14:formula1>
          <xm:sqref>D4:J4</xm:sqref>
        </x14:dataValidation>
        <x14:dataValidation type="list" allowBlank="1" showInputMessage="1" showErrorMessage="1" xr:uid="{510CDE41-1131-4EA9-A502-1482A0084AFE}">
          <x14:formula1>
            <xm:f>LIST!$A$7:$A$9</xm:f>
          </x14:formula1>
          <xm:sqref>D9:J9</xm:sqref>
        </x14:dataValidation>
        <x14:dataValidation type="list" allowBlank="1" showInputMessage="1" showErrorMessage="1" xr:uid="{D0B36811-EC9E-4E5F-8266-CBAB96561264}">
          <x14:formula1>
            <xm:f>LIST!$A$11:$A$12</xm:f>
          </x14:formula1>
          <xm:sqref>D10:J10</xm:sqref>
        </x14:dataValidation>
        <x14:dataValidation type="list" allowBlank="1" showInputMessage="1" showErrorMessage="1" xr:uid="{8011FEE2-5B38-4577-8243-3AD706259B4C}">
          <x14:formula1>
            <xm:f>LIST!$A$14:$A$19</xm:f>
          </x14:formula1>
          <xm:sqref>D12:J12</xm:sqref>
        </x14:dataValidation>
        <x14:dataValidation type="list" allowBlank="1" showInputMessage="1" showErrorMessage="1" xr:uid="{D7C0D238-AAC1-4290-9C0D-6BC800C7CF31}">
          <x14:formula1>
            <xm:f>LIST!$A$21:$A$23</xm:f>
          </x14:formula1>
          <xm:sqref>D13:J13</xm:sqref>
        </x14:dataValidation>
        <x14:dataValidation type="list" allowBlank="1" showInputMessage="1" showErrorMessage="1" xr:uid="{50D801B5-121D-4AA5-A45E-15376D468C59}">
          <x14:formula1>
            <xm:f>LIST!$A$25:$A$28</xm:f>
          </x14:formula1>
          <xm:sqref>D18:J18</xm:sqref>
        </x14:dataValidation>
      </x14:dataValidations>
    </ext>
  </extLst>
</worksheet>
</file>

<file path=xl/worksheets/sheet17.xml><?xml version="1.0" encoding="utf-8"?>
<worksheet xmlns="http://schemas.openxmlformats.org/spreadsheetml/2006/main" xmlns:r="http://schemas.openxmlformats.org/officeDocument/2006/relationships">
  <sheetPr codeName="Sheet18"/>
  <dimension ref="A1:A38"/>
  <sheetViews>
    <sheetView topLeftCell="A13" workbookViewId="0">
      <selection activeCell="G23" sqref="G23"/>
    </sheetView>
  </sheetViews>
  <sheetFormatPr defaultRowHeight="15.6"/>
  <cols>
    <col min="1" max="1" width="38.69921875" customWidth="1"/>
  </cols>
  <sheetData>
    <row r="1" spans="1:1">
      <c r="A1" s="31" t="s">
        <v>363</v>
      </c>
    </row>
    <row r="2" spans="1:1">
      <c r="A2" s="31" t="s">
        <v>364</v>
      </c>
    </row>
    <row r="3" spans="1:1">
      <c r="A3" s="31" t="s">
        <v>365</v>
      </c>
    </row>
    <row r="4" spans="1:1">
      <c r="A4" s="31" t="s">
        <v>366</v>
      </c>
    </row>
    <row r="5" spans="1:1">
      <c r="A5" s="31" t="s">
        <v>367</v>
      </c>
    </row>
    <row r="7" spans="1:1">
      <c r="A7" t="s">
        <v>387</v>
      </c>
    </row>
    <row r="8" spans="1:1">
      <c r="A8" t="s">
        <v>388</v>
      </c>
    </row>
    <row r="9" spans="1:1">
      <c r="A9" t="s">
        <v>371</v>
      </c>
    </row>
    <row r="11" spans="1:1">
      <c r="A11" t="s">
        <v>372</v>
      </c>
    </row>
    <row r="12" spans="1:1">
      <c r="A12" t="s">
        <v>373</v>
      </c>
    </row>
    <row r="14" spans="1:1">
      <c r="A14" t="s">
        <v>390</v>
      </c>
    </row>
    <row r="15" spans="1:1">
      <c r="A15" t="s">
        <v>391</v>
      </c>
    </row>
    <row r="16" spans="1:1">
      <c r="A16" t="s">
        <v>392</v>
      </c>
    </row>
    <row r="17" spans="1:1">
      <c r="A17" t="s">
        <v>393</v>
      </c>
    </row>
    <row r="18" spans="1:1">
      <c r="A18" t="s">
        <v>394</v>
      </c>
    </row>
    <row r="19" spans="1:1">
      <c r="A19" t="s">
        <v>395</v>
      </c>
    </row>
    <row r="21" spans="1:1">
      <c r="A21" t="s">
        <v>22</v>
      </c>
    </row>
    <row r="22" spans="1:1">
      <c r="A22" t="s">
        <v>23</v>
      </c>
    </row>
    <row r="23" spans="1:1">
      <c r="A23" t="s">
        <v>129</v>
      </c>
    </row>
    <row r="25" spans="1:1">
      <c r="A25" t="s">
        <v>400</v>
      </c>
    </row>
    <row r="26" spans="1:1">
      <c r="A26" t="s">
        <v>401</v>
      </c>
    </row>
    <row r="27" spans="1:1">
      <c r="A27" t="s">
        <v>351</v>
      </c>
    </row>
    <row r="28" spans="1:1">
      <c r="A28" t="s">
        <v>129</v>
      </c>
    </row>
    <row r="30" spans="1:1">
      <c r="A30" t="s">
        <v>43</v>
      </c>
    </row>
    <row r="31" spans="1:1">
      <c r="A31" t="s">
        <v>44</v>
      </c>
    </row>
    <row r="32" spans="1:1">
      <c r="A32" t="s">
        <v>45</v>
      </c>
    </row>
    <row r="33" spans="1:1">
      <c r="A33" t="s">
        <v>46</v>
      </c>
    </row>
    <row r="34" spans="1:1">
      <c r="A34" t="s">
        <v>407</v>
      </c>
    </row>
    <row r="36" spans="1:1">
      <c r="A36" t="s">
        <v>438</v>
      </c>
    </row>
    <row r="37" spans="1:1">
      <c r="A37" t="s">
        <v>439</v>
      </c>
    </row>
    <row r="38" spans="1:1">
      <c r="A38" t="s">
        <v>40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pageSetUpPr fitToPage="1"/>
  </sheetPr>
  <dimension ref="A1:O56"/>
  <sheetViews>
    <sheetView showGridLines="0" tabSelected="1" topLeftCell="A43" zoomScaleNormal="100" zoomScaleSheetLayoutView="100" workbookViewId="0">
      <selection activeCell="A55" sqref="A55:M55"/>
    </sheetView>
  </sheetViews>
  <sheetFormatPr defaultColWidth="11" defaultRowHeight="15.6"/>
  <cols>
    <col min="1" max="1" width="16" style="23" customWidth="1"/>
    <col min="2" max="2" width="4.19921875" style="23" customWidth="1"/>
    <col min="3" max="3" width="8.19921875" style="23" customWidth="1"/>
    <col min="4" max="4" width="3.19921875" style="23" customWidth="1"/>
    <col min="5" max="5" width="9" style="23" customWidth="1"/>
    <col min="6" max="6" width="9.5" style="23" customWidth="1"/>
    <col min="7" max="7" width="5.5" style="23" customWidth="1"/>
    <col min="8" max="8" width="4.796875" style="23" customWidth="1"/>
    <col min="9" max="9" width="5.69921875" style="23" customWidth="1"/>
    <col min="10" max="10" width="7" style="23" customWidth="1"/>
    <col min="11" max="11" width="10.796875" style="23" customWidth="1"/>
    <col min="12" max="12" width="9" style="23" customWidth="1"/>
    <col min="13" max="13" width="12.69921875" style="23" customWidth="1"/>
    <col min="14" max="16384" width="11" style="23"/>
  </cols>
  <sheetData>
    <row r="1" spans="1:15" ht="21">
      <c r="A1" s="151" t="s">
        <v>257</v>
      </c>
      <c r="B1" s="151"/>
      <c r="C1" s="151"/>
      <c r="D1" s="151"/>
      <c r="E1" s="151"/>
      <c r="F1" s="151"/>
      <c r="G1" s="151"/>
      <c r="H1" s="151"/>
      <c r="I1" s="151"/>
      <c r="J1" s="151"/>
      <c r="K1" s="151"/>
      <c r="L1" s="151"/>
      <c r="M1" s="151"/>
      <c r="O1" s="39" t="s">
        <v>194</v>
      </c>
    </row>
    <row r="2" spans="1:15">
      <c r="A2" s="152"/>
      <c r="B2" s="152"/>
      <c r="C2" s="152"/>
      <c r="D2" s="152"/>
      <c r="E2" s="152"/>
      <c r="F2" s="152"/>
      <c r="G2" s="152"/>
      <c r="H2" s="152"/>
      <c r="I2" s="152"/>
      <c r="J2" s="152"/>
      <c r="K2" s="152"/>
      <c r="L2" s="152"/>
      <c r="M2" s="152"/>
    </row>
    <row r="3" spans="1:15">
      <c r="A3" s="52" t="s">
        <v>335</v>
      </c>
      <c r="B3" s="118" t="str" cm="1">
        <f t="array" ref="B3">IF(ID=0, " ",ID)</f>
        <v xml:space="preserve"> </v>
      </c>
      <c r="C3" s="119"/>
      <c r="D3" s="119"/>
      <c r="E3" s="119"/>
      <c r="F3" s="119"/>
      <c r="G3" s="119"/>
      <c r="H3" s="119"/>
      <c r="I3" s="119"/>
      <c r="J3" s="119"/>
      <c r="K3" s="119"/>
      <c r="L3" s="119"/>
      <c r="M3" s="120"/>
    </row>
    <row r="4" spans="1:15" ht="37.950000000000003" customHeight="1">
      <c r="A4" s="24" t="s">
        <v>0</v>
      </c>
      <c r="B4" s="153" t="str">
        <f>IF(ORGN=0, " ",ORGN)</f>
        <v xml:space="preserve"> </v>
      </c>
      <c r="C4" s="153"/>
      <c r="D4" s="153"/>
      <c r="E4" s="153"/>
      <c r="F4" s="153"/>
      <c r="G4" s="153"/>
      <c r="H4" s="153"/>
      <c r="I4" s="153"/>
      <c r="J4" s="153"/>
      <c r="K4" s="153"/>
      <c r="L4" s="153"/>
      <c r="M4" s="153"/>
    </row>
    <row r="5" spans="1:15" ht="82.95" customHeight="1">
      <c r="A5" s="24" t="s">
        <v>1</v>
      </c>
      <c r="B5" s="153" t="str">
        <f>IF(ORGADD=0, " ",ORGADD)</f>
        <v xml:space="preserve"> </v>
      </c>
      <c r="C5" s="153"/>
      <c r="D5" s="153"/>
      <c r="E5" s="153"/>
      <c r="F5" s="153"/>
      <c r="G5" s="153"/>
      <c r="H5" s="153"/>
      <c r="I5" s="153"/>
      <c r="J5" s="153"/>
      <c r="K5" s="153"/>
      <c r="L5" s="153"/>
      <c r="M5" s="153"/>
    </row>
    <row r="6" spans="1:15" ht="22.2" customHeight="1">
      <c r="A6" s="24" t="s">
        <v>338</v>
      </c>
      <c r="B6" s="154" t="str">
        <f>IF(CONTACTNUM=0, " ",CONTACTNUM)</f>
        <v xml:space="preserve"> </v>
      </c>
      <c r="C6" s="154"/>
      <c r="D6" s="154"/>
      <c r="E6" s="154"/>
      <c r="F6" s="155" t="s">
        <v>3</v>
      </c>
      <c r="G6" s="155"/>
      <c r="H6" s="155"/>
      <c r="I6" s="156" t="str">
        <f>IF(EMAILID=0, " ",EMAILID)</f>
        <v xml:space="preserve"> </v>
      </c>
      <c r="J6" s="154"/>
      <c r="K6" s="154"/>
      <c r="L6" s="154"/>
      <c r="M6" s="154"/>
    </row>
    <row r="7" spans="1:15" ht="22.2" customHeight="1">
      <c r="A7" s="24" t="s">
        <v>4</v>
      </c>
      <c r="B7" s="154" t="str">
        <f>IF(CONTACTPERS=0, " ",CONTACTPERS)</f>
        <v xml:space="preserve"> </v>
      </c>
      <c r="C7" s="154"/>
      <c r="D7" s="154"/>
      <c r="E7" s="154"/>
      <c r="F7" s="155" t="s">
        <v>5</v>
      </c>
      <c r="G7" s="155"/>
      <c r="H7" s="155"/>
      <c r="I7" s="154" t="str">
        <f>IF(DESIGNATION=0, " ",DESIGNATION)</f>
        <v xml:space="preserve"> </v>
      </c>
      <c r="J7" s="154"/>
      <c r="K7" s="154"/>
      <c r="L7" s="154"/>
      <c r="M7" s="154"/>
    </row>
    <row r="8" spans="1:15" ht="59.25" customHeight="1">
      <c r="A8" s="24" t="s">
        <v>6</v>
      </c>
      <c r="B8" s="153" t="str">
        <f>IF(SCOPE=0, " ",SCOPE)</f>
        <v xml:space="preserve"> </v>
      </c>
      <c r="C8" s="153"/>
      <c r="D8" s="153"/>
      <c r="E8" s="153"/>
      <c r="F8" s="153"/>
      <c r="G8" s="153"/>
      <c r="H8" s="153"/>
      <c r="I8" s="153"/>
      <c r="J8" s="153"/>
      <c r="K8" s="153"/>
      <c r="L8" s="153"/>
      <c r="M8" s="153"/>
    </row>
    <row r="9" spans="1:15" ht="18" customHeight="1">
      <c r="A9" s="128" t="s">
        <v>7</v>
      </c>
      <c r="B9" s="126"/>
      <c r="C9" s="127"/>
      <c r="D9" s="126"/>
      <c r="E9" s="127"/>
      <c r="F9" s="126"/>
      <c r="G9" s="127"/>
      <c r="H9" s="157"/>
      <c r="I9" s="158"/>
      <c r="J9" s="157"/>
      <c r="K9" s="161"/>
      <c r="L9" s="126"/>
      <c r="M9" s="127"/>
    </row>
    <row r="10" spans="1:15" ht="21.75" customHeight="1">
      <c r="A10" s="129"/>
      <c r="B10" s="124" t="s">
        <v>8</v>
      </c>
      <c r="C10" s="125"/>
      <c r="D10" s="124" t="s">
        <v>9</v>
      </c>
      <c r="E10" s="125"/>
      <c r="F10" s="124" t="s">
        <v>109</v>
      </c>
      <c r="G10" s="125"/>
      <c r="H10" s="131" t="s">
        <v>110</v>
      </c>
      <c r="I10" s="132"/>
      <c r="J10" s="131" t="s">
        <v>111</v>
      </c>
      <c r="K10" s="160"/>
      <c r="L10" s="124" t="s">
        <v>316</v>
      </c>
      <c r="M10" s="125"/>
    </row>
    <row r="11" spans="1:15" ht="16.2" customHeight="1">
      <c r="A11" s="129"/>
      <c r="B11" s="141"/>
      <c r="C11" s="142"/>
      <c r="D11" s="141"/>
      <c r="E11" s="142"/>
      <c r="F11" s="141"/>
      <c r="G11" s="142"/>
      <c r="H11" s="157"/>
      <c r="I11" s="158"/>
      <c r="J11" s="109" t="s">
        <v>113</v>
      </c>
      <c r="K11" s="110"/>
      <c r="L11" s="110"/>
      <c r="M11" s="111"/>
    </row>
    <row r="12" spans="1:15" ht="33.75" customHeight="1">
      <c r="A12" s="130"/>
      <c r="B12" s="139"/>
      <c r="C12" s="140"/>
      <c r="D12" s="139"/>
      <c r="E12" s="140"/>
      <c r="F12" s="139"/>
      <c r="G12" s="140"/>
      <c r="H12" s="131" t="s">
        <v>115</v>
      </c>
      <c r="I12" s="132"/>
      <c r="J12" s="133"/>
      <c r="K12" s="134"/>
      <c r="L12" s="134"/>
      <c r="M12" s="135"/>
    </row>
    <row r="13" spans="1:15" ht="19.95" customHeight="1">
      <c r="A13" s="24" t="s">
        <v>10</v>
      </c>
      <c r="B13" s="145" t="s">
        <v>114</v>
      </c>
      <c r="C13" s="162"/>
      <c r="D13" s="162"/>
      <c r="E13" s="162"/>
      <c r="F13" s="146"/>
      <c r="G13" s="149"/>
      <c r="H13" s="159"/>
      <c r="I13" s="159"/>
      <c r="J13" s="159"/>
      <c r="K13" s="159"/>
      <c r="L13" s="159"/>
      <c r="M13" s="150"/>
    </row>
    <row r="14" spans="1:15" ht="22.2" customHeight="1">
      <c r="A14" s="53" t="s">
        <v>11</v>
      </c>
      <c r="B14" s="143" t="s">
        <v>13</v>
      </c>
      <c r="C14" s="144"/>
      <c r="D14" s="149">
        <f>IF(EMPLOYEENUM=0, " ",EMPLOYEENUM)</f>
        <v>30</v>
      </c>
      <c r="E14" s="150"/>
      <c r="F14" s="26" t="s">
        <v>129</v>
      </c>
      <c r="G14" s="149" t="s">
        <v>129</v>
      </c>
      <c r="H14" s="150"/>
      <c r="I14" s="53" t="s">
        <v>14</v>
      </c>
      <c r="J14" s="27" t="s">
        <v>129</v>
      </c>
      <c r="K14" s="143"/>
      <c r="L14" s="147"/>
      <c r="M14" s="144"/>
    </row>
    <row r="15" spans="1:15" ht="41.25" customHeight="1">
      <c r="A15" s="51" t="s">
        <v>177</v>
      </c>
      <c r="B15" s="143" t="s">
        <v>178</v>
      </c>
      <c r="C15" s="147"/>
      <c r="D15" s="147"/>
      <c r="E15" s="144"/>
      <c r="F15" s="51" t="s">
        <v>179</v>
      </c>
      <c r="G15" s="145" t="s">
        <v>180</v>
      </c>
      <c r="H15" s="146"/>
      <c r="I15" s="143" t="s">
        <v>181</v>
      </c>
      <c r="J15" s="144"/>
      <c r="K15" s="143" t="s">
        <v>187</v>
      </c>
      <c r="L15" s="144"/>
      <c r="M15" s="25" t="s">
        <v>359</v>
      </c>
    </row>
    <row r="16" spans="1:15" ht="22.2" customHeight="1">
      <c r="A16" s="51" t="s">
        <v>182</v>
      </c>
      <c r="B16" s="107">
        <f>(NOE*20%)</f>
        <v>6</v>
      </c>
      <c r="C16" s="148"/>
      <c r="D16" s="148"/>
      <c r="E16" s="108"/>
      <c r="F16" s="80"/>
      <c r="G16" s="105"/>
      <c r="H16" s="106"/>
      <c r="I16" s="107"/>
      <c r="J16" s="108"/>
      <c r="K16" s="107">
        <f>(B16*75%)</f>
        <v>4.5</v>
      </c>
      <c r="L16" s="108"/>
      <c r="M16" s="25">
        <f>ROUND(K16,0)</f>
        <v>5</v>
      </c>
    </row>
    <row r="17" spans="1:13" ht="31.5" customHeight="1">
      <c r="A17" s="51" t="s">
        <v>183</v>
      </c>
      <c r="B17" s="107">
        <f>(NOE*45%)</f>
        <v>13.5</v>
      </c>
      <c r="C17" s="148"/>
      <c r="D17" s="148"/>
      <c r="E17" s="108"/>
      <c r="F17" s="80"/>
      <c r="G17" s="105"/>
      <c r="H17" s="106"/>
      <c r="I17" s="107"/>
      <c r="J17" s="108"/>
      <c r="K17" s="107">
        <f>(B17*60%)</f>
        <v>8.1</v>
      </c>
      <c r="L17" s="108"/>
      <c r="M17" s="25">
        <f t="shared" ref="M17:M20" si="0">ROUND(K17,0)</f>
        <v>8</v>
      </c>
    </row>
    <row r="18" spans="1:13" ht="30" customHeight="1">
      <c r="A18" s="51" t="s">
        <v>184</v>
      </c>
      <c r="B18" s="107">
        <f>(NOE*20%)</f>
        <v>6</v>
      </c>
      <c r="C18" s="148"/>
      <c r="D18" s="148"/>
      <c r="E18" s="108"/>
      <c r="F18" s="80"/>
      <c r="G18" s="105"/>
      <c r="H18" s="106"/>
      <c r="I18" s="107"/>
      <c r="J18" s="108"/>
      <c r="K18" s="107">
        <f>(B18*60%)</f>
        <v>3.5999999999999996</v>
      </c>
      <c r="L18" s="108"/>
      <c r="M18" s="25">
        <f t="shared" si="0"/>
        <v>4</v>
      </c>
    </row>
    <row r="19" spans="1:13" ht="22.2" customHeight="1">
      <c r="A19" s="51" t="s">
        <v>185</v>
      </c>
      <c r="B19" s="107">
        <f>(NOE*10%)</f>
        <v>3</v>
      </c>
      <c r="C19" s="148"/>
      <c r="D19" s="148"/>
      <c r="E19" s="108"/>
      <c r="F19" s="80"/>
      <c r="G19" s="105"/>
      <c r="H19" s="106"/>
      <c r="I19" s="107"/>
      <c r="J19" s="108"/>
      <c r="K19" s="107">
        <f>(B19*50%)</f>
        <v>1.5</v>
      </c>
      <c r="L19" s="108"/>
      <c r="M19" s="25">
        <f t="shared" si="0"/>
        <v>2</v>
      </c>
    </row>
    <row r="20" spans="1:13" ht="34.200000000000003" customHeight="1">
      <c r="A20" s="51" t="s">
        <v>186</v>
      </c>
      <c r="B20" s="107">
        <f>(NOE*5%)</f>
        <v>1.5</v>
      </c>
      <c r="C20" s="148"/>
      <c r="D20" s="148"/>
      <c r="E20" s="108"/>
      <c r="F20" s="80"/>
      <c r="G20" s="105"/>
      <c r="H20" s="106"/>
      <c r="I20" s="107"/>
      <c r="J20" s="108"/>
      <c r="K20" s="107">
        <f>(B20*50%)</f>
        <v>0.75</v>
      </c>
      <c r="L20" s="108"/>
      <c r="M20" s="25">
        <f t="shared" si="0"/>
        <v>1</v>
      </c>
    </row>
    <row r="21" spans="1:13" ht="34.200000000000003" customHeight="1">
      <c r="A21" s="54" t="s">
        <v>11</v>
      </c>
      <c r="B21" s="147">
        <f>SUM(B16:E20)</f>
        <v>30</v>
      </c>
      <c r="C21" s="147"/>
      <c r="D21" s="147"/>
      <c r="E21" s="147"/>
      <c r="F21" s="45"/>
      <c r="G21" s="45"/>
      <c r="H21" s="45"/>
      <c r="I21" s="45"/>
      <c r="J21" s="45"/>
      <c r="K21" s="122" t="s">
        <v>360</v>
      </c>
      <c r="L21" s="122"/>
      <c r="M21" s="25">
        <f>SUM(M16:M20)</f>
        <v>20</v>
      </c>
    </row>
    <row r="22" spans="1:13" ht="34.200000000000003" customHeight="1">
      <c r="A22" s="121" t="s">
        <v>285</v>
      </c>
      <c r="B22" s="122"/>
      <c r="C22" s="122"/>
      <c r="D22" s="122"/>
      <c r="E22" s="122"/>
      <c r="F22" s="122"/>
      <c r="G22" s="122"/>
      <c r="H22" s="122"/>
      <c r="I22" s="122"/>
      <c r="J22" s="122"/>
      <c r="K22" s="122"/>
      <c r="L22" s="122"/>
      <c r="M22" s="123"/>
    </row>
    <row r="23" spans="1:13" ht="34.200000000000003" customHeight="1">
      <c r="A23" s="61" t="s">
        <v>11</v>
      </c>
      <c r="B23" s="121" t="s">
        <v>13</v>
      </c>
      <c r="C23" s="123"/>
      <c r="D23" s="149"/>
      <c r="E23" s="150"/>
      <c r="F23" s="26" t="s">
        <v>129</v>
      </c>
      <c r="G23" s="149" t="s">
        <v>129</v>
      </c>
      <c r="H23" s="150"/>
      <c r="I23" s="61" t="s">
        <v>14</v>
      </c>
      <c r="J23" s="27">
        <v>0</v>
      </c>
      <c r="K23" s="121" t="s">
        <v>120</v>
      </c>
      <c r="L23" s="123"/>
      <c r="M23" s="27">
        <v>1</v>
      </c>
    </row>
    <row r="24" spans="1:13" ht="47.55" customHeight="1">
      <c r="A24" s="26" t="s">
        <v>177</v>
      </c>
      <c r="B24" s="121" t="s">
        <v>178</v>
      </c>
      <c r="C24" s="122"/>
      <c r="D24" s="122"/>
      <c r="E24" s="123"/>
      <c r="F24" s="26" t="s">
        <v>179</v>
      </c>
      <c r="G24" s="149" t="s">
        <v>180</v>
      </c>
      <c r="H24" s="150"/>
      <c r="I24" s="121" t="s">
        <v>181</v>
      </c>
      <c r="J24" s="123"/>
      <c r="K24" s="121" t="s">
        <v>331</v>
      </c>
      <c r="L24" s="123"/>
      <c r="M24" s="25"/>
    </row>
    <row r="25" spans="1:13" ht="34.200000000000003" customHeight="1">
      <c r="A25" s="26" t="s">
        <v>182</v>
      </c>
      <c r="B25" s="121"/>
      <c r="C25" s="122"/>
      <c r="D25" s="122"/>
      <c r="E25" s="123"/>
      <c r="F25" s="26"/>
      <c r="G25" s="149"/>
      <c r="H25" s="150"/>
      <c r="I25" s="121"/>
      <c r="J25" s="123"/>
      <c r="K25" s="121"/>
      <c r="L25" s="123"/>
      <c r="M25" s="25"/>
    </row>
    <row r="26" spans="1:13" ht="34.200000000000003" customHeight="1">
      <c r="A26" s="26" t="s">
        <v>183</v>
      </c>
      <c r="B26" s="121"/>
      <c r="C26" s="122"/>
      <c r="D26" s="122"/>
      <c r="E26" s="123"/>
      <c r="F26" s="26"/>
      <c r="G26" s="149"/>
      <c r="H26" s="150"/>
      <c r="I26" s="121"/>
      <c r="J26" s="123"/>
      <c r="K26" s="121"/>
      <c r="L26" s="123"/>
      <c r="M26" s="25"/>
    </row>
    <row r="27" spans="1:13" ht="34.200000000000003" customHeight="1">
      <c r="A27" s="26" t="s">
        <v>184</v>
      </c>
      <c r="B27" s="121"/>
      <c r="C27" s="122"/>
      <c r="D27" s="122"/>
      <c r="E27" s="123"/>
      <c r="F27" s="26"/>
      <c r="G27" s="149"/>
      <c r="H27" s="150"/>
      <c r="I27" s="121"/>
      <c r="J27" s="123"/>
      <c r="K27" s="121"/>
      <c r="L27" s="123"/>
      <c r="M27" s="25"/>
    </row>
    <row r="28" spans="1:13" ht="34.200000000000003" customHeight="1">
      <c r="A28" s="26" t="s">
        <v>185</v>
      </c>
      <c r="B28" s="121"/>
      <c r="C28" s="122"/>
      <c r="D28" s="122"/>
      <c r="E28" s="123"/>
      <c r="F28" s="26"/>
      <c r="G28" s="149"/>
      <c r="H28" s="150"/>
      <c r="I28" s="121"/>
      <c r="J28" s="123"/>
      <c r="K28" s="121"/>
      <c r="L28" s="123"/>
      <c r="M28" s="25"/>
    </row>
    <row r="29" spans="1:13" ht="34.200000000000003" customHeight="1">
      <c r="A29" s="26" t="s">
        <v>186</v>
      </c>
      <c r="B29" s="121"/>
      <c r="C29" s="122"/>
      <c r="D29" s="122"/>
      <c r="E29" s="123"/>
      <c r="F29" s="26"/>
      <c r="G29" s="149"/>
      <c r="H29" s="150"/>
      <c r="I29" s="121"/>
      <c r="J29" s="123"/>
      <c r="K29" s="121"/>
      <c r="L29" s="123"/>
      <c r="M29" s="25"/>
    </row>
    <row r="30" spans="1:13" ht="15.75" customHeight="1">
      <c r="A30" s="121" t="s">
        <v>11</v>
      </c>
      <c r="B30" s="122"/>
      <c r="C30" s="122"/>
      <c r="D30" s="122"/>
      <c r="E30" s="122"/>
      <c r="F30" s="122"/>
      <c r="G30" s="122"/>
      <c r="H30" s="122"/>
      <c r="I30" s="122"/>
      <c r="J30" s="122"/>
      <c r="K30" s="122">
        <f>SUM(K25:L29)</f>
        <v>0</v>
      </c>
      <c r="L30" s="122"/>
      <c r="M30" s="25"/>
    </row>
    <row r="31" spans="1:13" ht="15.75" customHeight="1">
      <c r="A31" s="121" t="s">
        <v>258</v>
      </c>
      <c r="B31" s="122"/>
      <c r="C31" s="122"/>
      <c r="D31" s="122"/>
      <c r="E31" s="122"/>
      <c r="F31" s="122"/>
      <c r="G31" s="122"/>
      <c r="H31" s="122"/>
      <c r="I31" s="122"/>
      <c r="J31" s="122"/>
      <c r="K31" s="122"/>
      <c r="L31" s="122"/>
      <c r="M31" s="123"/>
    </row>
    <row r="32" spans="1:13" ht="15.75" customHeight="1">
      <c r="A32" s="121" t="s">
        <v>485</v>
      </c>
      <c r="B32" s="122"/>
      <c r="C32" s="122"/>
      <c r="D32" s="122"/>
      <c r="E32" s="122"/>
      <c r="F32" s="122"/>
      <c r="G32" s="122"/>
      <c r="H32" s="122"/>
      <c r="I32" s="122"/>
      <c r="J32" s="122"/>
      <c r="K32" s="122"/>
      <c r="L32" s="122"/>
      <c r="M32" s="123"/>
    </row>
    <row r="33" spans="1:13" ht="15.75" customHeight="1">
      <c r="A33" s="121" t="str">
        <f>IF(MOA=0, " ",MOA)</f>
        <v>ONSITE AUDIT</v>
      </c>
      <c r="B33" s="122"/>
      <c r="C33" s="122"/>
      <c r="D33" s="122"/>
      <c r="E33" s="122"/>
      <c r="F33" s="122"/>
      <c r="G33" s="122"/>
      <c r="H33" s="122"/>
      <c r="I33" s="122"/>
      <c r="J33" s="122"/>
      <c r="K33" s="122"/>
      <c r="L33" s="122"/>
      <c r="M33" s="123"/>
    </row>
    <row r="34" spans="1:13" ht="15.75" customHeight="1">
      <c r="A34" s="121" t="str">
        <f>IF(GZA=0, " ",GZA)</f>
        <v xml:space="preserve"> </v>
      </c>
      <c r="B34" s="122"/>
      <c r="C34" s="122"/>
      <c r="D34" s="122"/>
      <c r="E34" s="122"/>
      <c r="F34" s="122"/>
      <c r="G34" s="122"/>
      <c r="H34" s="122"/>
      <c r="I34" s="122"/>
      <c r="J34" s="122"/>
      <c r="K34" s="122"/>
      <c r="L34" s="122"/>
      <c r="M34" s="123"/>
    </row>
    <row r="35" spans="1:13" ht="15.75" customHeight="1">
      <c r="A35" s="118" t="s">
        <v>12</v>
      </c>
      <c r="B35" s="119"/>
      <c r="C35" s="119"/>
      <c r="D35" s="119"/>
      <c r="E35" s="119"/>
      <c r="F35" s="119"/>
      <c r="G35" s="119"/>
      <c r="H35" s="119"/>
      <c r="I35" s="119"/>
      <c r="J35" s="119"/>
      <c r="K35" s="119"/>
      <c r="L35" s="119"/>
      <c r="M35" s="120"/>
    </row>
    <row r="36" spans="1:13" ht="28.2" customHeight="1">
      <c r="A36" s="115" t="s">
        <v>375</v>
      </c>
      <c r="B36" s="116"/>
      <c r="C36" s="116"/>
      <c r="D36" s="116"/>
      <c r="E36" s="116"/>
      <c r="F36" s="117"/>
      <c r="G36" s="118" t="str">
        <f>IF(LEGAL=0, " ",LEGAL)</f>
        <v xml:space="preserve"> </v>
      </c>
      <c r="H36" s="119"/>
      <c r="I36" s="119"/>
      <c r="J36" s="119"/>
      <c r="K36" s="119"/>
      <c r="L36" s="119"/>
      <c r="M36" s="120"/>
    </row>
    <row r="37" spans="1:13" ht="15.75" customHeight="1">
      <c r="A37" s="115" t="s">
        <v>376</v>
      </c>
      <c r="B37" s="116"/>
      <c r="C37" s="116"/>
      <c r="D37" s="116"/>
      <c r="E37" s="116"/>
      <c r="F37" s="117"/>
      <c r="G37" s="118" t="s">
        <v>129</v>
      </c>
      <c r="H37" s="119"/>
      <c r="I37" s="119"/>
      <c r="J37" s="119"/>
      <c r="K37" s="119"/>
      <c r="L37" s="119"/>
      <c r="M37" s="120"/>
    </row>
    <row r="38" spans="1:13" ht="15.75" customHeight="1">
      <c r="A38" s="115" t="s">
        <v>377</v>
      </c>
      <c r="B38" s="116"/>
      <c r="C38" s="116"/>
      <c r="D38" s="116"/>
      <c r="E38" s="116"/>
      <c r="F38" s="117"/>
      <c r="G38" s="118" t="s">
        <v>129</v>
      </c>
      <c r="H38" s="119"/>
      <c r="I38" s="119"/>
      <c r="J38" s="119"/>
      <c r="K38" s="119"/>
      <c r="L38" s="119"/>
      <c r="M38" s="120"/>
    </row>
    <row r="39" spans="1:13" ht="31.2" customHeight="1">
      <c r="A39" s="115" t="s">
        <v>378</v>
      </c>
      <c r="B39" s="116"/>
      <c r="C39" s="116"/>
      <c r="D39" s="116"/>
      <c r="E39" s="116"/>
      <c r="F39" s="117"/>
      <c r="G39" s="118" t="s">
        <v>129</v>
      </c>
      <c r="H39" s="119"/>
      <c r="I39" s="119"/>
      <c r="J39" s="119"/>
      <c r="K39" s="119"/>
      <c r="L39" s="119"/>
      <c r="M39" s="120"/>
    </row>
    <row r="40" spans="1:13" ht="33.6" customHeight="1">
      <c r="A40" s="115" t="s">
        <v>379</v>
      </c>
      <c r="B40" s="116"/>
      <c r="C40" s="116"/>
      <c r="D40" s="116"/>
      <c r="E40" s="116"/>
      <c r="F40" s="117"/>
      <c r="G40" s="118" t="str">
        <f>IF(OUTSOURCING=0, " ",OUTSOURCING)</f>
        <v>N/A</v>
      </c>
      <c r="H40" s="119"/>
      <c r="I40" s="119"/>
      <c r="J40" s="119"/>
      <c r="K40" s="119"/>
      <c r="L40" s="119"/>
      <c r="M40" s="120"/>
    </row>
    <row r="41" spans="1:13" ht="18" customHeight="1">
      <c r="A41" s="115" t="s">
        <v>380</v>
      </c>
      <c r="B41" s="116"/>
      <c r="C41" s="116"/>
      <c r="D41" s="116"/>
      <c r="E41" s="116"/>
      <c r="F41" s="117"/>
      <c r="G41" s="134" t="s">
        <v>129</v>
      </c>
      <c r="H41" s="134"/>
      <c r="I41" s="134"/>
      <c r="J41" s="134"/>
      <c r="K41" s="134"/>
      <c r="L41" s="134"/>
      <c r="M41" s="135"/>
    </row>
    <row r="42" spans="1:13" ht="19.95" customHeight="1">
      <c r="A42" s="115" t="s">
        <v>381</v>
      </c>
      <c r="B42" s="116"/>
      <c r="C42" s="116"/>
      <c r="D42" s="116"/>
      <c r="E42" s="116"/>
      <c r="F42" s="117"/>
      <c r="G42" s="112" t="str">
        <f>IF(MED=0, " ",MED)</f>
        <v xml:space="preserve"> </v>
      </c>
      <c r="H42" s="113"/>
      <c r="I42" s="113"/>
      <c r="J42" s="113"/>
      <c r="K42" s="113"/>
      <c r="L42" s="113"/>
      <c r="M42" s="114"/>
    </row>
    <row r="43" spans="1:13" ht="19.95" customHeight="1">
      <c r="A43" s="115" t="s">
        <v>382</v>
      </c>
      <c r="B43" s="116"/>
      <c r="C43" s="116"/>
      <c r="D43" s="116"/>
      <c r="E43" s="116"/>
      <c r="F43" s="117"/>
      <c r="G43" s="112" t="str">
        <f>IF(IAD=0," ",IAD)</f>
        <v xml:space="preserve"> </v>
      </c>
      <c r="H43" s="113"/>
      <c r="I43" s="113"/>
      <c r="J43" s="113"/>
      <c r="K43" s="113"/>
      <c r="L43" s="113"/>
      <c r="M43" s="114"/>
    </row>
    <row r="44" spans="1:13" ht="19.95" customHeight="1">
      <c r="A44" s="115" t="s">
        <v>383</v>
      </c>
      <c r="B44" s="116"/>
      <c r="C44" s="116"/>
      <c r="D44" s="116"/>
      <c r="E44" s="116"/>
      <c r="F44" s="117"/>
      <c r="G44" s="112" t="str">
        <f>IF(MRMD=0, " ",MRMD)</f>
        <v xml:space="preserve"> </v>
      </c>
      <c r="H44" s="113"/>
      <c r="I44" s="113"/>
      <c r="J44" s="113"/>
      <c r="K44" s="113"/>
      <c r="L44" s="113"/>
      <c r="M44" s="114"/>
    </row>
    <row r="45" spans="1:13" ht="19.95" customHeight="1">
      <c r="A45" s="115" t="s">
        <v>384</v>
      </c>
      <c r="B45" s="116"/>
      <c r="C45" s="116"/>
      <c r="D45" s="116"/>
      <c r="E45" s="116"/>
      <c r="F45" s="116"/>
      <c r="G45" s="116"/>
      <c r="H45" s="116"/>
      <c r="I45" s="116"/>
      <c r="J45" s="116"/>
      <c r="K45" s="116"/>
      <c r="L45" s="116"/>
      <c r="M45" s="117"/>
    </row>
    <row r="46" spans="1:13" ht="19.95" customHeight="1">
      <c r="A46" s="109" t="s">
        <v>259</v>
      </c>
      <c r="B46" s="110"/>
      <c r="C46" s="110"/>
      <c r="D46" s="110"/>
      <c r="E46" s="110"/>
      <c r="F46" s="110"/>
      <c r="G46" s="113" t="s">
        <v>129</v>
      </c>
      <c r="H46" s="113"/>
      <c r="I46" s="113"/>
      <c r="J46" s="113"/>
      <c r="K46" s="113"/>
      <c r="L46" s="113"/>
      <c r="M46" s="114"/>
    </row>
    <row r="47" spans="1:13" ht="19.95" customHeight="1">
      <c r="A47" s="109" t="s">
        <v>260</v>
      </c>
      <c r="B47" s="110"/>
      <c r="C47" s="110"/>
      <c r="D47" s="110"/>
      <c r="E47" s="110"/>
      <c r="F47" s="110"/>
      <c r="G47" s="113" t="s">
        <v>129</v>
      </c>
      <c r="H47" s="113"/>
      <c r="I47" s="113"/>
      <c r="J47" s="113"/>
      <c r="K47" s="113"/>
      <c r="L47" s="113"/>
      <c r="M47" s="114"/>
    </row>
    <row r="48" spans="1:13" ht="19.95" customHeight="1">
      <c r="A48" s="109" t="s">
        <v>261</v>
      </c>
      <c r="B48" s="110"/>
      <c r="C48" s="110"/>
      <c r="D48" s="110"/>
      <c r="E48" s="110"/>
      <c r="F48" s="110"/>
      <c r="G48" s="113" t="s">
        <v>129</v>
      </c>
      <c r="H48" s="113"/>
      <c r="I48" s="113"/>
      <c r="J48" s="113"/>
      <c r="K48" s="113"/>
      <c r="L48" s="113"/>
      <c r="M48" s="114"/>
    </row>
    <row r="49" spans="1:13" ht="19.95" customHeight="1">
      <c r="A49" s="109" t="s">
        <v>262</v>
      </c>
      <c r="B49" s="110"/>
      <c r="C49" s="110"/>
      <c r="D49" s="110"/>
      <c r="E49" s="110"/>
      <c r="F49" s="110"/>
      <c r="G49" s="113" t="s">
        <v>129</v>
      </c>
      <c r="H49" s="113"/>
      <c r="I49" s="113"/>
      <c r="J49" s="113"/>
      <c r="K49" s="113"/>
      <c r="L49" s="113"/>
      <c r="M49" s="114"/>
    </row>
    <row r="50" spans="1:13" ht="19.95" customHeight="1">
      <c r="A50" s="109" t="s">
        <v>263</v>
      </c>
      <c r="B50" s="110"/>
      <c r="C50" s="110"/>
      <c r="D50" s="110"/>
      <c r="E50" s="110"/>
      <c r="F50" s="110"/>
      <c r="G50" s="110"/>
      <c r="H50" s="110"/>
      <c r="I50" s="110"/>
      <c r="J50" s="110"/>
      <c r="K50" s="110"/>
      <c r="L50" s="110"/>
      <c r="M50" s="111"/>
    </row>
    <row r="51" spans="1:13" ht="16.2" customHeight="1">
      <c r="A51" s="115" t="s">
        <v>276</v>
      </c>
      <c r="B51" s="116"/>
      <c r="C51" s="116"/>
      <c r="D51" s="116"/>
      <c r="E51" s="116"/>
      <c r="F51" s="116"/>
      <c r="G51" s="116"/>
      <c r="H51" s="116"/>
      <c r="I51" s="117"/>
      <c r="J51" s="109"/>
      <c r="K51" s="110"/>
      <c r="L51" s="110"/>
      <c r="M51" s="111"/>
    </row>
    <row r="52" spans="1:13" ht="16.2" customHeight="1">
      <c r="A52" s="22" t="s">
        <v>15</v>
      </c>
      <c r="B52" s="133" t="s">
        <v>129</v>
      </c>
      <c r="C52" s="134"/>
      <c r="D52" s="134"/>
      <c r="E52" s="134"/>
      <c r="F52" s="135"/>
      <c r="G52" s="109" t="s">
        <v>16</v>
      </c>
      <c r="H52" s="110"/>
      <c r="I52" s="111"/>
      <c r="J52" s="136" t="s">
        <v>129</v>
      </c>
      <c r="K52" s="137"/>
      <c r="L52" s="137"/>
      <c r="M52" s="138"/>
    </row>
    <row r="53" spans="1:13">
      <c r="A53" s="22" t="s">
        <v>17</v>
      </c>
      <c r="B53" s="112" t="s">
        <v>129</v>
      </c>
      <c r="C53" s="113"/>
      <c r="D53" s="113"/>
      <c r="E53" s="113"/>
      <c r="F53" s="114"/>
      <c r="G53" s="109" t="s">
        <v>18</v>
      </c>
      <c r="H53" s="110"/>
      <c r="I53" s="111"/>
      <c r="J53" s="102" t="s">
        <v>129</v>
      </c>
      <c r="K53" s="103"/>
      <c r="L53" s="103"/>
      <c r="M53" s="104"/>
    </row>
    <row r="54" spans="1:13" ht="32.25" customHeight="1">
      <c r="A54" s="22" t="s">
        <v>19</v>
      </c>
      <c r="B54" s="112" t="str">
        <f>IF(APPD=0, " ",APPD)</f>
        <v xml:space="preserve"> </v>
      </c>
      <c r="C54" s="113"/>
      <c r="D54" s="114"/>
      <c r="E54" s="109" t="s">
        <v>20</v>
      </c>
      <c r="F54" s="111"/>
      <c r="G54" s="133" t="str">
        <f>(B7)</f>
        <v xml:space="preserve"> </v>
      </c>
      <c r="H54" s="134"/>
      <c r="I54" s="134"/>
      <c r="J54" s="135"/>
      <c r="K54" s="164"/>
      <c r="L54" s="165"/>
      <c r="M54" s="166"/>
    </row>
    <row r="55" spans="1:13" ht="32.25" customHeight="1">
      <c r="A55" s="167" t="s">
        <v>517</v>
      </c>
      <c r="B55" s="167"/>
      <c r="C55" s="167"/>
      <c r="D55" s="167"/>
      <c r="E55" s="167"/>
      <c r="F55" s="167"/>
      <c r="G55" s="168" t="s">
        <v>335</v>
      </c>
      <c r="H55" s="168"/>
      <c r="I55" s="168" t="s">
        <v>518</v>
      </c>
      <c r="J55" s="168"/>
      <c r="K55" s="168"/>
      <c r="L55" s="169"/>
      <c r="M55" s="155"/>
    </row>
    <row r="56" spans="1:13">
      <c r="A56" s="163" t="s">
        <v>300</v>
      </c>
      <c r="B56" s="163"/>
      <c r="C56" s="163"/>
      <c r="D56" s="163"/>
      <c r="E56" s="163"/>
      <c r="F56" s="163"/>
      <c r="G56" s="163"/>
      <c r="H56" s="163"/>
      <c r="I56" s="163"/>
      <c r="J56" s="163"/>
      <c r="K56" s="163"/>
      <c r="L56" s="163"/>
      <c r="M56" s="163"/>
    </row>
  </sheetData>
  <sheetProtection selectLockedCells="1" sort="0" autoFilter="0" pivotTables="0" selectUnlockedCells="1"/>
  <mergeCells count="148">
    <mergeCell ref="A55:F55"/>
    <mergeCell ref="G55:H55"/>
    <mergeCell ref="I55:K55"/>
    <mergeCell ref="L55:M55"/>
    <mergeCell ref="G29:H29"/>
    <mergeCell ref="I29:J29"/>
    <mergeCell ref="K29:L29"/>
    <mergeCell ref="A30:J30"/>
    <mergeCell ref="K30:L30"/>
    <mergeCell ref="A31:M31"/>
    <mergeCell ref="A45:M45"/>
    <mergeCell ref="A46:F46"/>
    <mergeCell ref="G46:M46"/>
    <mergeCell ref="A43:F43"/>
    <mergeCell ref="A44:F44"/>
    <mergeCell ref="G43:M43"/>
    <mergeCell ref="G44:M44"/>
    <mergeCell ref="A35:M35"/>
    <mergeCell ref="A32:M32"/>
    <mergeCell ref="A33:M33"/>
    <mergeCell ref="A34:M34"/>
    <mergeCell ref="A51:I51"/>
    <mergeCell ref="J51:M51"/>
    <mergeCell ref="B53:F53"/>
    <mergeCell ref="A56:M56"/>
    <mergeCell ref="E54:F54"/>
    <mergeCell ref="G54:J54"/>
    <mergeCell ref="K54:M54"/>
    <mergeCell ref="B54:D54"/>
    <mergeCell ref="I25:J25"/>
    <mergeCell ref="K25:L25"/>
    <mergeCell ref="B26:E26"/>
    <mergeCell ref="G26:H26"/>
    <mergeCell ref="I26:J26"/>
    <mergeCell ref="K26:L26"/>
    <mergeCell ref="B27:E27"/>
    <mergeCell ref="G27:H27"/>
    <mergeCell ref="I27:J27"/>
    <mergeCell ref="K27:L27"/>
    <mergeCell ref="B28:E28"/>
    <mergeCell ref="G28:H28"/>
    <mergeCell ref="I28:J28"/>
    <mergeCell ref="K28:L28"/>
    <mergeCell ref="A47:F47"/>
    <mergeCell ref="G47:M47"/>
    <mergeCell ref="A41:F41"/>
    <mergeCell ref="G41:M41"/>
    <mergeCell ref="A42:F42"/>
    <mergeCell ref="H11:I11"/>
    <mergeCell ref="G13:M13"/>
    <mergeCell ref="J10:K10"/>
    <mergeCell ref="G14:H14"/>
    <mergeCell ref="B7:E7"/>
    <mergeCell ref="I16:J16"/>
    <mergeCell ref="I17:J17"/>
    <mergeCell ref="I18:J18"/>
    <mergeCell ref="B15:E15"/>
    <mergeCell ref="B16:E16"/>
    <mergeCell ref="I15:J15"/>
    <mergeCell ref="F7:H7"/>
    <mergeCell ref="I7:M7"/>
    <mergeCell ref="B8:M8"/>
    <mergeCell ref="J9:K9"/>
    <mergeCell ref="B13:F13"/>
    <mergeCell ref="D14:E14"/>
    <mergeCell ref="D10:E10"/>
    <mergeCell ref="F9:G9"/>
    <mergeCell ref="F10:G10"/>
    <mergeCell ref="H10:I10"/>
    <mergeCell ref="B18:E18"/>
    <mergeCell ref="F12:G12"/>
    <mergeCell ref="B14:C14"/>
    <mergeCell ref="A1:M1"/>
    <mergeCell ref="A2:M2"/>
    <mergeCell ref="B4:M4"/>
    <mergeCell ref="B5:M5"/>
    <mergeCell ref="B6:E6"/>
    <mergeCell ref="F6:H6"/>
    <mergeCell ref="I6:M6"/>
    <mergeCell ref="B3:M3"/>
    <mergeCell ref="H9:I9"/>
    <mergeCell ref="B9:C9"/>
    <mergeCell ref="G18:H18"/>
    <mergeCell ref="B17:E17"/>
    <mergeCell ref="B19:E19"/>
    <mergeCell ref="I24:J24"/>
    <mergeCell ref="K24:L24"/>
    <mergeCell ref="B25:E25"/>
    <mergeCell ref="G25:H25"/>
    <mergeCell ref="B24:E24"/>
    <mergeCell ref="G24:H24"/>
    <mergeCell ref="B20:E20"/>
    <mergeCell ref="B21:E21"/>
    <mergeCell ref="A22:M22"/>
    <mergeCell ref="B23:C23"/>
    <mergeCell ref="D23:E23"/>
    <mergeCell ref="G23:H23"/>
    <mergeCell ref="K23:L23"/>
    <mergeCell ref="K21:L21"/>
    <mergeCell ref="K18:L18"/>
    <mergeCell ref="K19:L19"/>
    <mergeCell ref="G20:H20"/>
    <mergeCell ref="K20:L20"/>
    <mergeCell ref="B10:C10"/>
    <mergeCell ref="D9:E9"/>
    <mergeCell ref="A9:A12"/>
    <mergeCell ref="L9:M9"/>
    <mergeCell ref="H12:I12"/>
    <mergeCell ref="J11:M11"/>
    <mergeCell ref="J12:M12"/>
    <mergeCell ref="B52:F52"/>
    <mergeCell ref="G52:I52"/>
    <mergeCell ref="J52:M52"/>
    <mergeCell ref="B12:C12"/>
    <mergeCell ref="B11:C11"/>
    <mergeCell ref="D11:E11"/>
    <mergeCell ref="D12:E12"/>
    <mergeCell ref="I20:J20"/>
    <mergeCell ref="K15:L15"/>
    <mergeCell ref="K16:L16"/>
    <mergeCell ref="K17:L17"/>
    <mergeCell ref="G15:H15"/>
    <mergeCell ref="G16:H16"/>
    <mergeCell ref="G17:H17"/>
    <mergeCell ref="L10:M10"/>
    <mergeCell ref="F11:G11"/>
    <mergeCell ref="K14:M14"/>
    <mergeCell ref="J53:M53"/>
    <mergeCell ref="G19:H19"/>
    <mergeCell ref="I19:J19"/>
    <mergeCell ref="G53:I53"/>
    <mergeCell ref="G42:M42"/>
    <mergeCell ref="A37:F37"/>
    <mergeCell ref="A36:F36"/>
    <mergeCell ref="G36:M36"/>
    <mergeCell ref="G37:M37"/>
    <mergeCell ref="A38:F38"/>
    <mergeCell ref="A39:F39"/>
    <mergeCell ref="A40:F40"/>
    <mergeCell ref="G38:M38"/>
    <mergeCell ref="G39:M39"/>
    <mergeCell ref="G40:M40"/>
    <mergeCell ref="A48:F48"/>
    <mergeCell ref="G48:M48"/>
    <mergeCell ref="A49:F49"/>
    <mergeCell ref="G49:M49"/>
    <mergeCell ref="A50:M50"/>
    <mergeCell ref="B29:E29"/>
  </mergeCells>
  <dataValidations count="2">
    <dataValidation type="list" operator="greaterThanOrEqual" allowBlank="1" showInputMessage="1" showErrorMessage="1" error="Enter Date in dd/mm/yyyy format" sqref="G46:G49">
      <formula1>"Yes, No, N/A"</formula1>
    </dataValidation>
    <dataValidation type="list" allowBlank="1" showInputMessage="1" showErrorMessage="1" sqref="F31 M31 J51:M51 B13:F13">
      <formula1>#REF!</formula1>
    </dataValidation>
  </dataValidations>
  <hyperlinks>
    <hyperlink ref="O1" location="'Index '!B4" display="Index"/>
  </hyperlinks>
  <pageMargins left="0.62992125984251968" right="0.27559055118110237" top="1.1417322834645669" bottom="0.74803149606299213" header="0.31496062992125984" footer="0.31496062992125984"/>
  <pageSetup paperSize="9" scale="81" fitToHeight="0" pageOrder="overThenDown" orientation="portrait" r:id="rId1"/>
  <headerFooter>
    <oddHeader xml:space="preserve">&amp;L&amp;G
</oddHeader>
    <oddFooter>Page &amp;P&amp;R</oddFooter>
  </headerFooter>
  <legacyDrawing r:id="rId2"/>
  <legacyDrawingHF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ATM33"/>
  <sheetViews>
    <sheetView showGridLines="0" topLeftCell="A16" zoomScale="115" zoomScaleNormal="115" workbookViewId="0">
      <selection activeCell="A55" sqref="A55:M55"/>
    </sheetView>
  </sheetViews>
  <sheetFormatPr defaultColWidth="11" defaultRowHeight="15.6"/>
  <cols>
    <col min="1" max="1" width="17.5" customWidth="1"/>
    <col min="2" max="2" width="15.19921875" customWidth="1"/>
    <col min="3" max="3" width="19" customWidth="1"/>
    <col min="4" max="4" width="22.19921875" customWidth="1"/>
    <col min="5" max="5" width="13.5" customWidth="1"/>
    <col min="6" max="6" width="11.69921875" customWidth="1"/>
    <col min="7" max="7" width="11.19921875" customWidth="1"/>
  </cols>
  <sheetData>
    <row r="1" spans="1:8 1209:1209" ht="55.5" customHeight="1">
      <c r="A1" s="181" t="s">
        <v>264</v>
      </c>
      <c r="B1" s="182"/>
      <c r="C1" s="182"/>
      <c r="D1" s="182"/>
      <c r="E1" s="182"/>
      <c r="F1" s="182"/>
      <c r="G1" s="182"/>
      <c r="H1" s="38" t="s">
        <v>194</v>
      </c>
      <c r="ATM1" s="9"/>
    </row>
    <row r="2" spans="1:8 1209:1209">
      <c r="A2" s="3" t="s">
        <v>341</v>
      </c>
      <c r="B2" s="204" t="str">
        <f>IF(ID=0, " ",ID)</f>
        <v xml:space="preserve"> </v>
      </c>
      <c r="C2" s="204"/>
      <c r="D2" s="204"/>
      <c r="E2" s="204"/>
      <c r="F2" s="204"/>
      <c r="G2" s="75"/>
    </row>
    <row r="3" spans="1:8 1209:1209" ht="19.95" customHeight="1">
      <c r="A3" s="3" t="s">
        <v>29</v>
      </c>
      <c r="B3" s="183" t="str">
        <f>IF(ORGN=0, " ",ORGN)</f>
        <v xml:space="preserve"> </v>
      </c>
      <c r="C3" s="183"/>
      <c r="D3" s="183"/>
      <c r="E3" s="183"/>
      <c r="F3" s="183"/>
      <c r="G3" s="183"/>
    </row>
    <row r="4" spans="1:8 1209:1209" ht="60.6" customHeight="1">
      <c r="A4" s="3" t="s">
        <v>47</v>
      </c>
      <c r="B4" s="183" t="str">
        <f>IF(ORGADD=0," ",ORGADD)</f>
        <v xml:space="preserve"> </v>
      </c>
      <c r="C4" s="183"/>
      <c r="D4" s="183"/>
      <c r="E4" s="183"/>
      <c r="F4" s="183"/>
      <c r="G4" s="183"/>
    </row>
    <row r="5" spans="1:8 1209:1209" ht="19.95" customHeight="1">
      <c r="A5" s="3" t="s">
        <v>50</v>
      </c>
      <c r="B5" s="188" t="str">
        <f>IF(CONTACTPERS=0, " ",CONTACTPERS)</f>
        <v xml:space="preserve"> </v>
      </c>
      <c r="C5" s="188"/>
      <c r="D5" s="4" t="s">
        <v>2</v>
      </c>
      <c r="E5" s="184" t="str">
        <f>IF(CONTACTNUM=0, " ",CONTACTNUM)</f>
        <v xml:space="preserve"> </v>
      </c>
      <c r="F5" s="184"/>
      <c r="G5" s="184"/>
    </row>
    <row r="6" spans="1:8 1209:1209" ht="27.6" customHeight="1">
      <c r="A6" s="189" t="s">
        <v>57</v>
      </c>
      <c r="B6" s="191">
        <f>('F02 Application Form'!M21)</f>
        <v>20</v>
      </c>
      <c r="C6" s="192"/>
      <c r="D6" s="11" t="s">
        <v>288</v>
      </c>
      <c r="E6" s="185" t="s">
        <v>38</v>
      </c>
      <c r="F6" s="186"/>
      <c r="G6" s="187"/>
    </row>
    <row r="7" spans="1:8 1209:1209">
      <c r="A7" s="190"/>
      <c r="B7" s="193"/>
      <c r="C7" s="194"/>
      <c r="D7" s="11" t="s">
        <v>145</v>
      </c>
      <c r="E7" s="185" t="s">
        <v>39</v>
      </c>
      <c r="F7" s="186"/>
      <c r="G7" s="187"/>
    </row>
    <row r="8" spans="1:8 1209:1209" ht="16.2" customHeight="1">
      <c r="A8" s="3" t="s">
        <v>31</v>
      </c>
      <c r="B8" s="55" t="str">
        <f>IF(STANDARD=0, " ",STANDARD)</f>
        <v>ISO 9001:2015</v>
      </c>
      <c r="C8" s="55"/>
      <c r="D8" s="55"/>
      <c r="E8" s="203"/>
      <c r="F8" s="203"/>
      <c r="G8" s="203"/>
    </row>
    <row r="9" spans="1:8 1209:1209" ht="46.5" customHeight="1">
      <c r="A9" s="3" t="s">
        <v>51</v>
      </c>
      <c r="B9" s="208" t="str">
        <f>IF(SCOPE=0, " ",SCOPE)</f>
        <v xml:space="preserve"> </v>
      </c>
      <c r="C9" s="208"/>
      <c r="D9" s="208"/>
      <c r="E9" s="208"/>
      <c r="F9" s="208"/>
      <c r="G9" s="208"/>
    </row>
    <row r="10" spans="1:8 1209:1209" ht="19.95" customHeight="1">
      <c r="A10" s="3" t="s">
        <v>67</v>
      </c>
      <c r="B10" s="209" t="s">
        <v>286</v>
      </c>
      <c r="C10" s="209"/>
      <c r="D10" s="209"/>
      <c r="E10" s="209"/>
      <c r="F10" s="209"/>
      <c r="G10" s="209"/>
    </row>
    <row r="11" spans="1:8 1209:1209" ht="19.95" customHeight="1">
      <c r="A11" s="20" t="s">
        <v>342</v>
      </c>
      <c r="B11" s="196" t="str">
        <f>IF(IAFCODE=0, " ",IAFCODE)</f>
        <v xml:space="preserve"> </v>
      </c>
      <c r="C11" s="197"/>
      <c r="D11" s="197"/>
      <c r="E11" s="197"/>
      <c r="F11" s="197"/>
      <c r="G11" s="198"/>
    </row>
    <row r="12" spans="1:8 1209:1209">
      <c r="A12" s="176" t="s">
        <v>52</v>
      </c>
      <c r="B12" s="177" t="s">
        <v>53</v>
      </c>
      <c r="C12" s="177"/>
      <c r="D12" s="177"/>
      <c r="E12" s="177"/>
      <c r="F12" s="177"/>
      <c r="G12" s="7" t="s">
        <v>129</v>
      </c>
    </row>
    <row r="13" spans="1:8 1209:1209">
      <c r="A13" s="176"/>
      <c r="B13" s="177" t="s">
        <v>55</v>
      </c>
      <c r="C13" s="177"/>
      <c r="D13" s="214"/>
      <c r="E13" s="214"/>
      <c r="F13" s="214"/>
      <c r="G13" s="214"/>
    </row>
    <row r="14" spans="1:8 1209:1209" ht="24">
      <c r="A14" s="176"/>
      <c r="B14" s="177" t="s">
        <v>48</v>
      </c>
      <c r="C14" s="177"/>
      <c r="D14" s="59"/>
      <c r="E14" s="56" t="s">
        <v>54</v>
      </c>
      <c r="F14" s="179"/>
      <c r="G14" s="180"/>
    </row>
    <row r="15" spans="1:8 1209:1209" ht="19.95" customHeight="1">
      <c r="A15" s="217" t="s">
        <v>265</v>
      </c>
      <c r="B15" s="217"/>
      <c r="C15" s="217"/>
      <c r="D15" s="217"/>
      <c r="E15" s="217"/>
      <c r="F15" s="217"/>
      <c r="G15" s="8" t="str">
        <f>IF(RISK=0, " ",RISK)</f>
        <v xml:space="preserve"> </v>
      </c>
    </row>
    <row r="16" spans="1:8 1209:1209">
      <c r="A16" s="178" t="s">
        <v>56</v>
      </c>
      <c r="B16" s="178"/>
      <c r="C16" s="178"/>
      <c r="D16" s="178"/>
      <c r="E16" s="178"/>
      <c r="F16" s="178"/>
      <c r="G16" s="178"/>
    </row>
    <row r="17" spans="1:7">
      <c r="A17" s="199" t="s">
        <v>33</v>
      </c>
      <c r="B17" s="200"/>
      <c r="C17" s="199" t="s">
        <v>385</v>
      </c>
      <c r="D17" s="200"/>
      <c r="E17" s="195" t="s">
        <v>386</v>
      </c>
      <c r="F17" s="195"/>
      <c r="G17" s="195"/>
    </row>
    <row r="18" spans="1:7">
      <c r="A18" s="201"/>
      <c r="B18" s="202"/>
      <c r="C18" s="201"/>
      <c r="D18" s="202"/>
      <c r="E18" s="88" t="s">
        <v>35</v>
      </c>
      <c r="F18" s="195" t="s">
        <v>36</v>
      </c>
      <c r="G18" s="195"/>
    </row>
    <row r="19" spans="1:7">
      <c r="A19" s="212" t="str">
        <f>IF(AUDITOR1=0, " ",AUDITOR1)</f>
        <v xml:space="preserve"> </v>
      </c>
      <c r="B19" s="213"/>
      <c r="C19" s="173" t="str">
        <f>IF(ROLE1=0, " ",ROLE1)</f>
        <v xml:space="preserve"> </v>
      </c>
      <c r="D19" s="173"/>
      <c r="E19" s="16" t="str">
        <f>IF(ST1MANDAY1=0, " ",ST1MANDAY1)</f>
        <v xml:space="preserve"> </v>
      </c>
      <c r="F19" s="210" t="str">
        <f>IF(ST2MANDAY1=0, " ",ST2MANDAY1)</f>
        <v xml:space="preserve"> </v>
      </c>
      <c r="G19" s="211"/>
    </row>
    <row r="20" spans="1:7">
      <c r="A20" s="212" t="str">
        <f>IF(AUDITOR2=0, " ",AUDITOR2)</f>
        <v xml:space="preserve"> </v>
      </c>
      <c r="B20" s="213"/>
      <c r="C20" s="174" t="str">
        <f>IF(ROLE2=0, " ",ROLE2)</f>
        <v xml:space="preserve"> </v>
      </c>
      <c r="D20" s="174"/>
      <c r="E20" s="16" t="str">
        <f>IF(ST1MANDAY1=0, " ",ST1MANDAY2)</f>
        <v xml:space="preserve"> </v>
      </c>
      <c r="F20" s="210" t="str">
        <f>IF(ST2MANDAY2=0, " ",ST2MANDAY2)</f>
        <v xml:space="preserve"> </v>
      </c>
      <c r="G20" s="211"/>
    </row>
    <row r="21" spans="1:7">
      <c r="A21" s="212" t="str">
        <f>IF(AUDITOR3=0, " ",AUDITOR3)</f>
        <v xml:space="preserve"> </v>
      </c>
      <c r="B21" s="213"/>
      <c r="C21" s="174" t="str">
        <f>IF(ROLE3=0, " ", ROLE3)</f>
        <v xml:space="preserve"> </v>
      </c>
      <c r="D21" s="174"/>
      <c r="E21" s="16" t="str">
        <f>IF(ST1MANDAY1=0, " ",ST1MANDAY3)</f>
        <v xml:space="preserve"> </v>
      </c>
      <c r="F21" s="210" t="str">
        <f>IF(ST2MANDAY3=0, " ",ST2MANDAY3)</f>
        <v xml:space="preserve"> </v>
      </c>
      <c r="G21" s="211"/>
    </row>
    <row r="22" spans="1:7">
      <c r="A22" s="212" t="str">
        <f>IF(AUDITOR4=0, " ",AUDITOR4)</f>
        <v xml:space="preserve"> </v>
      </c>
      <c r="B22" s="213"/>
      <c r="C22" s="174" t="str">
        <f>IF(ROLE4=0, " ",ROLE4)</f>
        <v xml:space="preserve"> </v>
      </c>
      <c r="D22" s="174"/>
      <c r="E22" s="16" t="str">
        <f>IF(ST1MANDAY1=0, " ",ST1MANDAY4)</f>
        <v xml:space="preserve"> </v>
      </c>
      <c r="F22" s="210" t="str">
        <f>IF(ST2MANDAY4=0, " ",ST2MANDAY4)</f>
        <v xml:space="preserve"> </v>
      </c>
      <c r="G22" s="211"/>
    </row>
    <row r="23" spans="1:7">
      <c r="A23" s="212"/>
      <c r="B23" s="213"/>
      <c r="C23" s="174"/>
      <c r="D23" s="174"/>
      <c r="E23" s="16"/>
      <c r="F23" s="210"/>
      <c r="G23" s="211"/>
    </row>
    <row r="24" spans="1:7" ht="13.95" customHeight="1">
      <c r="A24" s="221" t="s">
        <v>49</v>
      </c>
      <c r="B24" s="222"/>
      <c r="C24" s="222"/>
      <c r="D24" s="222"/>
      <c r="E24" s="5">
        <f>SUM(E19:E23)</f>
        <v>0</v>
      </c>
      <c r="F24" s="223">
        <f>SUM(F19:G23)</f>
        <v>0</v>
      </c>
      <c r="G24" s="224"/>
    </row>
    <row r="25" spans="1:7" ht="13.95" customHeight="1">
      <c r="A25" s="175" t="s">
        <v>464</v>
      </c>
      <c r="B25" s="175"/>
      <c r="C25" s="175"/>
      <c r="D25" s="175"/>
      <c r="E25" s="175"/>
      <c r="F25" s="175">
        <f>SUM(E24+F24)</f>
        <v>0</v>
      </c>
      <c r="G25" s="175"/>
    </row>
    <row r="26" spans="1:7" ht="16.2" customHeight="1">
      <c r="A26" s="170" t="s">
        <v>320</v>
      </c>
      <c r="B26" s="171"/>
      <c r="C26" s="171"/>
      <c r="D26" s="171"/>
      <c r="E26" s="171"/>
      <c r="F26" s="171"/>
      <c r="G26" s="172"/>
    </row>
    <row r="27" spans="1:7" ht="18" customHeight="1">
      <c r="A27" s="218" t="s">
        <v>41</v>
      </c>
      <c r="B27" s="218"/>
      <c r="C27" s="218"/>
      <c r="D27" s="218"/>
      <c r="E27" s="218"/>
      <c r="F27" s="218"/>
      <c r="G27" s="218"/>
    </row>
    <row r="28" spans="1:7" ht="15" customHeight="1">
      <c r="A28" s="205" t="s">
        <v>332</v>
      </c>
      <c r="B28" s="205"/>
      <c r="C28" s="205"/>
      <c r="D28" s="205" t="s">
        <v>333</v>
      </c>
      <c r="E28" s="205"/>
      <c r="F28" s="205"/>
      <c r="G28" s="205"/>
    </row>
    <row r="29" spans="1:7" ht="19.95" customHeight="1">
      <c r="A29" s="13" t="str">
        <f>IF(ST1AUDDATE1=0, " ",ST1AUDDATE1)</f>
        <v xml:space="preserve"> </v>
      </c>
      <c r="B29" s="14" t="s">
        <v>101</v>
      </c>
      <c r="C29" s="13" t="str">
        <f>IF(ST1AUDDATE2=0, " ",ST1AUDDATE2)</f>
        <v xml:space="preserve"> </v>
      </c>
      <c r="D29" s="13" t="str">
        <f>IF(ST2AUDDATE1=0, " ",ST2AUDDATE1)</f>
        <v xml:space="preserve"> </v>
      </c>
      <c r="E29" s="15" t="s">
        <v>101</v>
      </c>
      <c r="F29" s="206" t="str">
        <f>IF(ST2AUDDATE2=0, " ",ST2AUDDATE2)</f>
        <v xml:space="preserve"> </v>
      </c>
      <c r="G29" s="207"/>
    </row>
    <row r="30" spans="1:7" ht="54" customHeight="1">
      <c r="A30" s="175" t="s">
        <v>266</v>
      </c>
      <c r="B30" s="175"/>
      <c r="C30" s="175"/>
      <c r="D30" s="175"/>
      <c r="E30" s="175"/>
      <c r="F30" s="175"/>
      <c r="G30" s="175"/>
    </row>
    <row r="31" spans="1:7">
      <c r="A31" s="6" t="s">
        <v>287</v>
      </c>
      <c r="B31" s="205" t="str">
        <f>IF(RN=0, " ",RN)</f>
        <v xml:space="preserve"> </v>
      </c>
      <c r="C31" s="205"/>
      <c r="D31" s="205" t="s">
        <v>267</v>
      </c>
      <c r="E31" s="205"/>
      <c r="F31" s="205" t="s">
        <v>344</v>
      </c>
      <c r="G31" s="205"/>
    </row>
    <row r="32" spans="1:7" ht="35.25" customHeight="1">
      <c r="A32" s="60" t="s">
        <v>42</v>
      </c>
      <c r="B32" s="219" t="str">
        <f>IF(APPRD=0, " ",APPRD)</f>
        <v xml:space="preserve"> </v>
      </c>
      <c r="C32" s="220"/>
      <c r="D32" s="216" t="s">
        <v>42</v>
      </c>
      <c r="E32" s="216"/>
      <c r="F32" s="215" t="e">
        <f>(CC1DESIG+1)</f>
        <v>#VALUE!</v>
      </c>
      <c r="G32" s="216"/>
    </row>
    <row r="33" spans="1:7">
      <c r="A33" s="163" t="s">
        <v>302</v>
      </c>
      <c r="B33" s="163"/>
      <c r="C33" s="163"/>
      <c r="D33" s="163"/>
      <c r="E33" s="163"/>
      <c r="F33" s="163"/>
      <c r="G33" s="163"/>
    </row>
  </sheetData>
  <sheetProtection selectLockedCells="1"/>
  <mergeCells count="58">
    <mergeCell ref="A33:G33"/>
    <mergeCell ref="F32:G32"/>
    <mergeCell ref="D31:E31"/>
    <mergeCell ref="A15:F15"/>
    <mergeCell ref="A25:E25"/>
    <mergeCell ref="A27:G27"/>
    <mergeCell ref="D28:G28"/>
    <mergeCell ref="A30:G30"/>
    <mergeCell ref="D32:E32"/>
    <mergeCell ref="B31:C31"/>
    <mergeCell ref="B32:C32"/>
    <mergeCell ref="A28:C28"/>
    <mergeCell ref="A23:B23"/>
    <mergeCell ref="C23:D23"/>
    <mergeCell ref="A24:D24"/>
    <mergeCell ref="F24:G24"/>
    <mergeCell ref="F31:G31"/>
    <mergeCell ref="F29:G29"/>
    <mergeCell ref="B9:G9"/>
    <mergeCell ref="B10:G10"/>
    <mergeCell ref="F19:G19"/>
    <mergeCell ref="F20:G20"/>
    <mergeCell ref="F21:G21"/>
    <mergeCell ref="F22:G22"/>
    <mergeCell ref="F23:G23"/>
    <mergeCell ref="A17:B18"/>
    <mergeCell ref="A19:B19"/>
    <mergeCell ref="A20:B20"/>
    <mergeCell ref="A21:B21"/>
    <mergeCell ref="A22:B22"/>
    <mergeCell ref="D13:G13"/>
    <mergeCell ref="E17:G17"/>
    <mergeCell ref="F18:G18"/>
    <mergeCell ref="B11:G11"/>
    <mergeCell ref="C17:D18"/>
    <mergeCell ref="E8:G8"/>
    <mergeCell ref="B2:F2"/>
    <mergeCell ref="E7:G7"/>
    <mergeCell ref="A1:G1"/>
    <mergeCell ref="B4:G4"/>
    <mergeCell ref="E5:G5"/>
    <mergeCell ref="E6:G6"/>
    <mergeCell ref="B3:G3"/>
    <mergeCell ref="B5:C5"/>
    <mergeCell ref="A6:A7"/>
    <mergeCell ref="B6:C7"/>
    <mergeCell ref="A12:A14"/>
    <mergeCell ref="B12:F12"/>
    <mergeCell ref="B13:C13"/>
    <mergeCell ref="A16:G16"/>
    <mergeCell ref="F14:G14"/>
    <mergeCell ref="B14:C14"/>
    <mergeCell ref="A26:G26"/>
    <mergeCell ref="C19:D19"/>
    <mergeCell ref="C20:D20"/>
    <mergeCell ref="C21:D21"/>
    <mergeCell ref="C22:D22"/>
    <mergeCell ref="F25:G25"/>
  </mergeCells>
  <dataValidations count="2">
    <dataValidation type="date" operator="greaterThanOrEqual" allowBlank="1" showInputMessage="1" showErrorMessage="1" error="Enter Date in dd/mm/yyyy format" sqref="F14:G14">
      <formula1>43101</formula1>
    </dataValidation>
    <dataValidation type="list" allowBlank="1" showInputMessage="1" showErrorMessage="1" sqref="C8:G8 E6:G7">
      <formula1>#REF!</formula1>
    </dataValidation>
  </dataValidations>
  <hyperlinks>
    <hyperlink ref="H1" location="'Index '!B5" display="Index"/>
  </hyperlinks>
  <pageMargins left="0.62992125984251968" right="0.27559055118110237" top="1.0236220472440944" bottom="0.74803149606299213" header="0.31496062992125984" footer="0.31496062992125984"/>
  <pageSetup paperSize="9" scale="80" fitToHeight="0" orientation="portrait" r:id="rId1"/>
  <headerFooter>
    <oddHeader xml:space="preserve">&amp;L&amp;G
</oddHeader>
    <oddFooter>Page &amp;P&amp;R</oddFooter>
  </headerFooter>
  <legacyDrawingHF r:id="rId2"/>
  <extLst xmlns:xr="http://schemas.microsoft.com/office/spreadsheetml/2014/revision">
    <ext xmlns:x14="http://schemas.microsoft.com/office/spreadsheetml/2009/9/main" uri="{CCE6A557-97BC-4b89-ADB6-D9C93CAAB3DF}">
      <x14:dataValidations xmlns:xm="http://schemas.microsoft.com/office/excel/2006/main" count="1">
        <x14:dataValidation type="list" allowBlank="1" showInputMessage="1" showErrorMessage="1" xr:uid="{A7287691-FCA6-44F3-92F4-2ACFAA4196BA}">
          <x14:formula1>
            <xm:f>LIST!$A$30:$A$34</xm:f>
          </x14:formula1>
          <xm:sqref>C19:D23</xm:sqref>
        </x14:dataValidation>
      </x14:dataValidations>
    </ext>
  </extLst>
</worksheet>
</file>

<file path=xl/worksheets/sheet4.xml><?xml version="1.0" encoding="utf-8"?>
<worksheet xmlns="http://schemas.openxmlformats.org/spreadsheetml/2006/main" xmlns:r="http://schemas.openxmlformats.org/officeDocument/2006/relationships">
  <sheetPr codeName="Sheet14">
    <pageSetUpPr fitToPage="1"/>
  </sheetPr>
  <dimension ref="A1:V17"/>
  <sheetViews>
    <sheetView showGridLines="0" zoomScaleNormal="100" zoomScalePageLayoutView="125" workbookViewId="0">
      <selection activeCell="A55" sqref="A55:M55"/>
    </sheetView>
  </sheetViews>
  <sheetFormatPr defaultColWidth="11" defaultRowHeight="15.6"/>
  <cols>
    <col min="1" max="1" width="5.296875" customWidth="1"/>
    <col min="2" max="2" width="6.69921875" customWidth="1"/>
    <col min="3" max="3" width="6.59765625" customWidth="1"/>
    <col min="4" max="4" width="7.59765625" customWidth="1"/>
    <col min="5" max="5" width="7.19921875" customWidth="1"/>
    <col min="6" max="6" width="5.69921875" customWidth="1"/>
    <col min="7" max="7" width="9.69921875" bestFit="1" customWidth="1"/>
    <col min="8" max="8" width="8.296875" customWidth="1"/>
    <col min="9" max="9" width="8.796875" customWidth="1"/>
    <col min="10" max="10" width="5.296875" customWidth="1"/>
    <col min="11" max="11" width="5.09765625" customWidth="1"/>
    <col min="12" max="12" width="5.5" customWidth="1"/>
    <col min="13" max="13" width="8.796875" customWidth="1"/>
    <col min="14" max="14" width="8.296875" customWidth="1"/>
    <col min="15" max="15" width="7.796875" customWidth="1"/>
    <col min="16" max="16" width="5.69921875" customWidth="1"/>
    <col min="17" max="17" width="5.09765625" customWidth="1"/>
    <col min="18" max="18" width="12.296875" customWidth="1"/>
    <col min="19" max="19" width="4.796875" customWidth="1"/>
    <col min="20" max="20" width="5.5" customWidth="1"/>
    <col min="21" max="21" width="10.19921875" customWidth="1"/>
  </cols>
  <sheetData>
    <row r="1" spans="1:22" ht="21.75" customHeight="1">
      <c r="A1" s="225" t="s">
        <v>130</v>
      </c>
      <c r="B1" s="225"/>
      <c r="C1" s="225"/>
      <c r="D1" s="226"/>
      <c r="E1" s="226"/>
      <c r="F1" s="226"/>
      <c r="G1" s="226"/>
      <c r="H1" s="226"/>
      <c r="I1" s="226"/>
      <c r="J1" s="226"/>
      <c r="K1" s="226"/>
      <c r="L1" s="226"/>
      <c r="M1" s="226"/>
      <c r="N1" s="226"/>
      <c r="O1" s="226"/>
      <c r="P1" s="226"/>
      <c r="Q1" s="226"/>
      <c r="R1" s="226"/>
      <c r="S1" s="226"/>
      <c r="T1" s="226"/>
      <c r="U1" s="226"/>
      <c r="V1" s="38" t="s">
        <v>194</v>
      </c>
    </row>
    <row r="2" spans="1:22" ht="28.2" customHeight="1">
      <c r="A2" s="227" t="s">
        <v>268</v>
      </c>
      <c r="B2" s="227"/>
      <c r="C2" s="227"/>
      <c r="D2" s="227"/>
      <c r="E2" s="227"/>
      <c r="F2" s="227"/>
      <c r="G2" s="227"/>
      <c r="H2" s="227"/>
      <c r="I2" s="227"/>
      <c r="J2" s="227"/>
      <c r="K2" s="227"/>
      <c r="L2" s="227"/>
      <c r="M2" s="227"/>
      <c r="N2" s="227"/>
      <c r="O2" s="227"/>
      <c r="P2" s="227"/>
      <c r="Q2" s="227"/>
      <c r="R2" s="227"/>
      <c r="S2" s="227"/>
      <c r="T2" s="227"/>
      <c r="U2" s="227"/>
    </row>
    <row r="3" spans="1:22" ht="15.75" customHeight="1">
      <c r="A3" s="228" t="s">
        <v>60</v>
      </c>
      <c r="B3" s="229"/>
      <c r="C3" s="229"/>
      <c r="D3" s="230"/>
      <c r="E3" s="228" t="s">
        <v>102</v>
      </c>
      <c r="F3" s="229"/>
      <c r="G3" s="229"/>
      <c r="H3" s="229"/>
      <c r="I3" s="229"/>
      <c r="J3" s="230"/>
      <c r="K3" s="228" t="s">
        <v>328</v>
      </c>
      <c r="L3" s="229"/>
      <c r="M3" s="230"/>
      <c r="N3" s="69"/>
      <c r="O3" s="69"/>
      <c r="P3" s="228" t="s">
        <v>329</v>
      </c>
      <c r="Q3" s="229"/>
      <c r="R3" s="230"/>
      <c r="S3" s="231" t="s">
        <v>330</v>
      </c>
      <c r="T3" s="231"/>
      <c r="U3" s="231"/>
    </row>
    <row r="4" spans="1:22" ht="34.200000000000003" customHeight="1">
      <c r="A4" s="228" t="str">
        <f>IF(ST1AUDDATE1=0," ",TEXT(ST1AUDDATE1,"dd/mm/yyy")&amp;" - " &amp;TEXT(ST1AUDDATE2,"dd/mm/yyyy"))</f>
        <v xml:space="preserve"> </v>
      </c>
      <c r="B4" s="229"/>
      <c r="C4" s="229"/>
      <c r="D4" s="230"/>
      <c r="E4" s="228" t="str">
        <f>IF(OR(AUDITTYPE2="Stage II",AUDITTYPE2="Repeated/Re-certification audit",AUDITTYPE2="Transfer Audit"),IF(ST2AUDDATE1=0," ",TEXT(ST2AUDDATE1,"dd/mm/yyy")&amp;" - " &amp;TEXT(ST2AUDDATE2,"dd/mm/yyyy"))," ")</f>
        <v xml:space="preserve"> </v>
      </c>
      <c r="F4" s="229"/>
      <c r="G4" s="229"/>
      <c r="H4" s="229"/>
      <c r="I4" s="229"/>
      <c r="J4" s="230"/>
      <c r="K4" s="228">
        <v>2025</v>
      </c>
      <c r="L4" s="229"/>
      <c r="M4" s="230"/>
      <c r="N4" s="69"/>
      <c r="O4" s="69"/>
      <c r="P4" s="228">
        <v>2026</v>
      </c>
      <c r="Q4" s="229"/>
      <c r="R4" s="230"/>
      <c r="S4" s="231">
        <v>2027</v>
      </c>
      <c r="T4" s="231"/>
      <c r="U4" s="231"/>
    </row>
    <row r="5" spans="1:22" ht="44.55" customHeight="1">
      <c r="A5" s="30" t="s">
        <v>75</v>
      </c>
      <c r="B5" s="30" t="s">
        <v>35</v>
      </c>
      <c r="C5" s="30" t="s">
        <v>36</v>
      </c>
      <c r="D5" s="31" t="s">
        <v>124</v>
      </c>
      <c r="E5" s="31" t="s">
        <v>125</v>
      </c>
      <c r="F5" s="31" t="s">
        <v>126</v>
      </c>
      <c r="G5" s="31" t="s">
        <v>75</v>
      </c>
      <c r="H5" s="31" t="s">
        <v>35</v>
      </c>
      <c r="I5" s="31" t="s">
        <v>36</v>
      </c>
      <c r="J5" s="31" t="s">
        <v>124</v>
      </c>
      <c r="K5" s="31" t="s">
        <v>125</v>
      </c>
      <c r="L5" s="31" t="s">
        <v>126</v>
      </c>
      <c r="M5" s="31" t="s">
        <v>75</v>
      </c>
      <c r="N5" s="31" t="s">
        <v>35</v>
      </c>
      <c r="O5" s="31" t="s">
        <v>36</v>
      </c>
      <c r="P5" s="31" t="s">
        <v>124</v>
      </c>
      <c r="Q5" s="31" t="s">
        <v>125</v>
      </c>
      <c r="R5" s="31" t="s">
        <v>126</v>
      </c>
      <c r="S5" s="31"/>
      <c r="T5" s="31"/>
      <c r="U5" s="33"/>
      <c r="V5" s="34"/>
    </row>
    <row r="6" spans="1:22" ht="14.55" customHeight="1">
      <c r="A6" s="32" t="s">
        <v>77</v>
      </c>
      <c r="B6" s="31"/>
      <c r="C6" s="31"/>
      <c r="D6" s="31"/>
      <c r="E6" s="31"/>
      <c r="F6" s="31"/>
      <c r="G6" s="32" t="s">
        <v>83</v>
      </c>
      <c r="H6" s="31"/>
      <c r="I6" s="31"/>
      <c r="J6" s="31"/>
      <c r="K6" s="31"/>
      <c r="L6" s="31"/>
      <c r="M6" s="32" t="s">
        <v>92</v>
      </c>
      <c r="N6" s="31"/>
      <c r="O6" s="31"/>
      <c r="P6" s="31"/>
      <c r="Q6" s="31"/>
      <c r="R6" s="31"/>
      <c r="S6" s="31"/>
      <c r="T6" s="31"/>
      <c r="U6" s="30"/>
    </row>
    <row r="7" spans="1:22" ht="14.55" customHeight="1">
      <c r="A7" s="32" t="s">
        <v>78</v>
      </c>
      <c r="B7" s="31"/>
      <c r="C7" s="31"/>
      <c r="D7" s="31"/>
      <c r="E7" s="31"/>
      <c r="F7" s="31"/>
      <c r="G7" s="32" t="s">
        <v>84</v>
      </c>
      <c r="H7" s="31"/>
      <c r="I7" s="31"/>
      <c r="J7" s="31"/>
      <c r="K7" s="31"/>
      <c r="L7" s="31"/>
      <c r="M7" s="32" t="s">
        <v>93</v>
      </c>
      <c r="N7" s="31"/>
      <c r="O7" s="31"/>
      <c r="P7" s="31"/>
      <c r="Q7" s="31"/>
      <c r="R7" s="31"/>
      <c r="S7" s="31"/>
      <c r="T7" s="31"/>
      <c r="U7" s="30"/>
    </row>
    <row r="8" spans="1:22" ht="15" customHeight="1">
      <c r="A8" s="32" t="s">
        <v>79</v>
      </c>
      <c r="B8" s="31"/>
      <c r="C8" s="31"/>
      <c r="D8" s="31"/>
      <c r="E8" s="31"/>
      <c r="F8" s="31"/>
      <c r="G8" s="32" t="s">
        <v>85</v>
      </c>
      <c r="H8" s="31"/>
      <c r="I8" s="31"/>
      <c r="J8" s="31"/>
      <c r="K8" s="31"/>
      <c r="L8" s="31"/>
      <c r="M8" s="32" t="s">
        <v>94</v>
      </c>
      <c r="N8" s="31"/>
      <c r="O8" s="31"/>
      <c r="P8" s="31"/>
      <c r="Q8" s="31"/>
      <c r="R8" s="31"/>
      <c r="S8" s="31"/>
      <c r="T8" s="31"/>
      <c r="U8" s="30"/>
    </row>
    <row r="9" spans="1:22" ht="15" customHeight="1">
      <c r="A9" s="32" t="s">
        <v>80</v>
      </c>
      <c r="B9" s="31"/>
      <c r="C9" s="31"/>
      <c r="D9" s="31"/>
      <c r="E9" s="31"/>
      <c r="F9" s="31"/>
      <c r="G9" s="32" t="s">
        <v>86</v>
      </c>
      <c r="H9" s="31"/>
      <c r="I9" s="31"/>
      <c r="J9" s="31"/>
      <c r="K9" s="31"/>
      <c r="L9" s="31"/>
      <c r="M9" s="32" t="s">
        <v>95</v>
      </c>
      <c r="N9" s="31"/>
      <c r="O9" s="31"/>
      <c r="P9" s="31"/>
      <c r="Q9" s="31"/>
      <c r="R9" s="31"/>
      <c r="S9" s="31"/>
      <c r="T9" s="31"/>
      <c r="U9" s="30"/>
    </row>
    <row r="10" spans="1:22" ht="16.2" customHeight="1">
      <c r="A10" s="32" t="s">
        <v>255</v>
      </c>
      <c r="B10" s="31"/>
      <c r="C10" s="31"/>
      <c r="D10" s="31"/>
      <c r="E10" s="31"/>
      <c r="F10" s="31"/>
      <c r="G10" s="32" t="s">
        <v>87</v>
      </c>
      <c r="H10" s="31"/>
      <c r="I10" s="31"/>
      <c r="J10" s="31"/>
      <c r="K10" s="31"/>
      <c r="L10" s="31"/>
      <c r="M10" s="32" t="s">
        <v>96</v>
      </c>
      <c r="N10" s="31"/>
      <c r="O10" s="31"/>
      <c r="P10" s="31"/>
      <c r="Q10" s="31"/>
      <c r="R10" s="31"/>
      <c r="S10" s="31"/>
      <c r="T10" s="31"/>
      <c r="U10" s="30"/>
    </row>
    <row r="11" spans="1:22" ht="16.2" customHeight="1">
      <c r="A11" s="32" t="s">
        <v>317</v>
      </c>
      <c r="B11" s="31"/>
      <c r="C11" s="31"/>
      <c r="D11" s="31"/>
      <c r="E11" s="31"/>
      <c r="F11" s="31"/>
      <c r="G11" s="32" t="s">
        <v>88</v>
      </c>
      <c r="H11" s="31"/>
      <c r="I11" s="31"/>
      <c r="J11" s="31"/>
      <c r="K11" s="31"/>
      <c r="L11" s="31"/>
      <c r="M11" s="32" t="s">
        <v>97</v>
      </c>
      <c r="N11" s="31"/>
      <c r="O11" s="31"/>
      <c r="P11" s="31"/>
      <c r="Q11" s="31"/>
      <c r="R11" s="31"/>
      <c r="S11" s="31"/>
      <c r="T11" s="31"/>
      <c r="U11" s="30"/>
    </row>
    <row r="12" spans="1:22" ht="18" customHeight="1">
      <c r="A12" s="32" t="s">
        <v>318</v>
      </c>
      <c r="B12" s="31"/>
      <c r="C12" s="31"/>
      <c r="D12" s="31"/>
      <c r="E12" s="31"/>
      <c r="F12" s="31"/>
      <c r="G12" s="32" t="s">
        <v>89</v>
      </c>
      <c r="H12" s="31"/>
      <c r="I12" s="31"/>
      <c r="J12" s="31"/>
      <c r="K12" s="31"/>
      <c r="L12" s="31"/>
      <c r="M12" s="32" t="s">
        <v>98</v>
      </c>
      <c r="N12" s="31"/>
      <c r="O12" s="31"/>
      <c r="P12" s="31"/>
      <c r="Q12" s="31"/>
      <c r="R12" s="31"/>
      <c r="S12" s="31"/>
      <c r="T12" s="31"/>
      <c r="U12" s="30"/>
    </row>
    <row r="13" spans="1:22" ht="18.600000000000001" customHeight="1">
      <c r="A13" s="32" t="s">
        <v>251</v>
      </c>
      <c r="B13" s="31"/>
      <c r="C13" s="31"/>
      <c r="D13" s="31"/>
      <c r="E13" s="31"/>
      <c r="F13" s="31"/>
      <c r="G13" s="32" t="s">
        <v>90</v>
      </c>
      <c r="H13" s="31"/>
      <c r="I13" s="31"/>
      <c r="J13" s="31"/>
      <c r="K13" s="31"/>
      <c r="L13" s="31"/>
      <c r="M13" s="32">
        <v>10</v>
      </c>
      <c r="N13" s="31"/>
      <c r="O13" s="31"/>
      <c r="P13" s="31"/>
      <c r="Q13" s="31"/>
      <c r="R13" s="31"/>
      <c r="S13" s="31"/>
      <c r="T13" s="31"/>
      <c r="U13" s="30"/>
    </row>
    <row r="14" spans="1:22" ht="15.6" customHeight="1">
      <c r="A14" s="32" t="s">
        <v>250</v>
      </c>
      <c r="B14" s="31"/>
      <c r="C14" s="31"/>
      <c r="D14" s="31"/>
      <c r="E14" s="31"/>
      <c r="F14" s="31"/>
      <c r="G14" s="32" t="s">
        <v>91</v>
      </c>
      <c r="H14" s="31"/>
      <c r="I14" s="31"/>
      <c r="J14" s="31"/>
      <c r="K14" s="31"/>
      <c r="L14" s="31"/>
      <c r="M14" s="70"/>
      <c r="N14" s="31"/>
      <c r="O14" s="31"/>
      <c r="P14" s="40"/>
      <c r="Q14" s="40"/>
      <c r="R14" s="40"/>
      <c r="S14" s="70"/>
      <c r="T14" s="70"/>
      <c r="U14" s="70"/>
    </row>
    <row r="15" spans="1:22" ht="12.6" customHeight="1">
      <c r="A15" s="68" t="s">
        <v>304</v>
      </c>
      <c r="B15" s="68"/>
      <c r="C15" s="68"/>
      <c r="D15" s="68"/>
      <c r="E15" s="68"/>
      <c r="F15" s="68"/>
      <c r="H15" s="68"/>
      <c r="I15" s="68"/>
      <c r="J15" s="68"/>
      <c r="K15" s="68"/>
      <c r="L15" s="68"/>
    </row>
    <row r="16" spans="1:22" ht="15" customHeight="1"/>
    <row r="17" ht="38.549999999999997" customHeight="1"/>
  </sheetData>
  <sheetProtection selectLockedCells="1"/>
  <mergeCells count="12">
    <mergeCell ref="A4:D4"/>
    <mergeCell ref="E4:J4"/>
    <mergeCell ref="K4:M4"/>
    <mergeCell ref="P4:R4"/>
    <mergeCell ref="S4:U4"/>
    <mergeCell ref="A1:U1"/>
    <mergeCell ref="A2:U2"/>
    <mergeCell ref="A3:D3"/>
    <mergeCell ref="E3:J3"/>
    <mergeCell ref="K3:M3"/>
    <mergeCell ref="P3:R3"/>
    <mergeCell ref="S3:U3"/>
  </mergeCells>
  <hyperlinks>
    <hyperlink ref="V1" location="'Index '!A1" display="Index"/>
  </hyperlinks>
  <pageMargins left="0.62992125984251968" right="0.27559055118110237" top="1.0236220472440944" bottom="0.74803149606299213" header="0.31496062992125984" footer="0.31496062992125984"/>
  <pageSetup paperSize="9" scale="82" fitToHeight="0" pageOrder="overThenDown" orientation="portrait" r:id="rId1"/>
  <headerFooter>
    <oddHeader xml:space="preserve">&amp;L&amp;G
</oddHeader>
    <oddFooter>Page &amp;P</oddFooter>
  </headerFooter>
  <legacyDrawing r:id="rId2"/>
  <legacyDrawingHF r:id="rId3"/>
</worksheet>
</file>

<file path=xl/worksheets/sheet5.xml><?xml version="1.0" encoding="utf-8"?>
<worksheet xmlns="http://schemas.openxmlformats.org/spreadsheetml/2006/main" xmlns:r="http://schemas.openxmlformats.org/officeDocument/2006/relationships">
  <sheetPr codeName="Sheet5">
    <pageSetUpPr fitToPage="1"/>
  </sheetPr>
  <dimension ref="A1:ATM13"/>
  <sheetViews>
    <sheetView showGridLines="0" zoomScaleNormal="100" workbookViewId="0">
      <selection activeCell="A55" sqref="A55:M55"/>
    </sheetView>
  </sheetViews>
  <sheetFormatPr defaultColWidth="11" defaultRowHeight="15.6"/>
  <cols>
    <col min="1" max="1" width="17.5" customWidth="1"/>
    <col min="2" max="2" width="15.19921875" customWidth="1"/>
    <col min="3" max="3" width="19" customWidth="1"/>
    <col min="4" max="4" width="22.19921875" customWidth="1"/>
    <col min="5" max="5" width="13.5" customWidth="1"/>
    <col min="6" max="6" width="11.69921875" customWidth="1"/>
    <col min="7" max="7" width="11.19921875" customWidth="1"/>
  </cols>
  <sheetData>
    <row r="1" spans="1:8 1209:1209" ht="34.049999999999997" customHeight="1">
      <c r="A1" s="181" t="s">
        <v>269</v>
      </c>
      <c r="B1" s="182"/>
      <c r="C1" s="182"/>
      <c r="D1" s="182"/>
      <c r="E1" s="182"/>
      <c r="F1" s="182"/>
      <c r="G1" s="182"/>
      <c r="H1" s="38" t="s">
        <v>194</v>
      </c>
      <c r="ATM1" s="9"/>
    </row>
    <row r="2" spans="1:8 1209:1209" ht="19.95" customHeight="1">
      <c r="A2" s="3" t="s">
        <v>29</v>
      </c>
      <c r="B2" s="188" t="str">
        <f>IF(ID=0, " ",ID)</f>
        <v xml:space="preserve"> </v>
      </c>
      <c r="C2" s="188"/>
      <c r="D2" s="188"/>
      <c r="E2" s="188"/>
      <c r="F2" s="188"/>
      <c r="G2" s="188"/>
    </row>
    <row r="3" spans="1:8 1209:1209" ht="16.2" customHeight="1">
      <c r="A3" s="3" t="s">
        <v>31</v>
      </c>
      <c r="B3" s="237" t="str">
        <f>IF(STANDARD=0, " ",STANDARD)</f>
        <v>ISO 9001:2015</v>
      </c>
      <c r="C3" s="238"/>
      <c r="D3" s="238"/>
      <c r="E3" s="238"/>
      <c r="F3" s="238"/>
      <c r="G3" s="239"/>
    </row>
    <row r="4" spans="1:8 1209:1209" ht="132" customHeight="1">
      <c r="A4" s="240" t="s">
        <v>270</v>
      </c>
      <c r="B4" s="240"/>
      <c r="C4" s="240"/>
      <c r="D4" s="240"/>
      <c r="E4" s="240"/>
      <c r="F4" s="240"/>
      <c r="G4" s="241"/>
    </row>
    <row r="5" spans="1:8 1209:1209" ht="16.2" customHeight="1">
      <c r="A5" s="171" t="s">
        <v>271</v>
      </c>
      <c r="B5" s="171"/>
      <c r="C5" s="171"/>
      <c r="D5" s="171"/>
      <c r="E5" s="171"/>
      <c r="F5" s="171"/>
      <c r="G5" s="172"/>
    </row>
    <row r="6" spans="1:8 1209:1209" ht="16.2" customHeight="1">
      <c r="A6" s="62" t="s">
        <v>33</v>
      </c>
      <c r="B6" s="235" t="s">
        <v>121</v>
      </c>
      <c r="C6" s="235"/>
      <c r="D6" s="235" t="s">
        <v>42</v>
      </c>
      <c r="E6" s="235"/>
      <c r="F6" s="235" t="s">
        <v>21</v>
      </c>
      <c r="G6" s="235"/>
    </row>
    <row r="7" spans="1:8 1209:1209" ht="24.45" customHeight="1">
      <c r="A7" s="62" t="str">
        <f>('F03 App Rev &amp; F03-01 Aud Pln'!A19:B19)</f>
        <v xml:space="preserve"> </v>
      </c>
      <c r="B7" s="232" t="str">
        <f>IF(ROLE1=0, " ",ROLE1)</f>
        <v xml:space="preserve"> </v>
      </c>
      <c r="C7" s="233"/>
      <c r="D7" s="234" t="str">
        <f>IF(AUDDEC1=0, " ",AUDDEC1)</f>
        <v xml:space="preserve"> </v>
      </c>
      <c r="E7" s="234"/>
      <c r="F7" s="236"/>
      <c r="G7" s="236"/>
    </row>
    <row r="8" spans="1:8 1209:1209" ht="16.2" customHeight="1">
      <c r="A8" s="62" t="str">
        <f>('F03 App Rev &amp; F03-01 Aud Pln'!A20:B20)</f>
        <v xml:space="preserve"> </v>
      </c>
      <c r="B8" s="232" t="str">
        <f>IF(ROLE2=0, " ",ROLE2)</f>
        <v xml:space="preserve"> </v>
      </c>
      <c r="C8" s="233"/>
      <c r="D8" s="234" t="str">
        <f>IF(AUDDEC2=0, " ",AUDDEC2)</f>
        <v xml:space="preserve"> </v>
      </c>
      <c r="E8" s="234"/>
      <c r="F8" s="236"/>
      <c r="G8" s="236"/>
    </row>
    <row r="9" spans="1:8 1209:1209" ht="16.2" customHeight="1">
      <c r="A9" s="62" t="str">
        <f>('F03 App Rev &amp; F03-01 Aud Pln'!A21:B21)</f>
        <v xml:space="preserve"> </v>
      </c>
      <c r="B9" s="232" t="str">
        <f>IF(ROLE3=0, " ",ROLE3)</f>
        <v xml:space="preserve"> </v>
      </c>
      <c r="C9" s="233"/>
      <c r="D9" s="234" t="str">
        <f>IF(AUDDEC3=0, " ",AUDDEC3)</f>
        <v xml:space="preserve"> </v>
      </c>
      <c r="E9" s="234"/>
      <c r="F9" s="236"/>
      <c r="G9" s="236"/>
    </row>
    <row r="10" spans="1:8 1209:1209" ht="16.2" customHeight="1">
      <c r="A10" s="62" t="str">
        <f>('F03 App Rev &amp; F03-01 Aud Pln'!A22:B22)</f>
        <v xml:space="preserve"> </v>
      </c>
      <c r="B10" s="232" t="str">
        <f>IF(ROLE4=0, " ",ROLE4)</f>
        <v xml:space="preserve"> </v>
      </c>
      <c r="C10" s="233"/>
      <c r="D10" s="234" t="str">
        <f>IF(AUDDEC4=0, " ",AUDDEC4)</f>
        <v xml:space="preserve"> </v>
      </c>
      <c r="E10" s="234"/>
      <c r="F10" s="235"/>
      <c r="G10" s="235"/>
    </row>
    <row r="11" spans="1:8 1209:1209" ht="16.2" customHeight="1">
      <c r="A11" s="62"/>
      <c r="B11" s="232"/>
      <c r="C11" s="233"/>
      <c r="D11" s="234"/>
      <c r="E11" s="234"/>
      <c r="F11" s="235"/>
      <c r="G11" s="235"/>
    </row>
    <row r="12" spans="1:8 1209:1209" ht="16.2" customHeight="1">
      <c r="A12" s="62"/>
      <c r="B12" s="232"/>
      <c r="C12" s="233"/>
      <c r="D12" s="234"/>
      <c r="E12" s="234"/>
      <c r="F12" s="235"/>
      <c r="G12" s="235"/>
    </row>
    <row r="13" spans="1:8 1209:1209">
      <c r="A13" s="68" t="s">
        <v>305</v>
      </c>
      <c r="D13" s="68"/>
      <c r="E13" s="68"/>
      <c r="F13" s="68"/>
      <c r="G13" s="68"/>
    </row>
  </sheetData>
  <sheetProtection selectLockedCells="1"/>
  <mergeCells count="26">
    <mergeCell ref="A1:G1"/>
    <mergeCell ref="B2:G2"/>
    <mergeCell ref="B7:C7"/>
    <mergeCell ref="D7:E7"/>
    <mergeCell ref="F7:G7"/>
    <mergeCell ref="B8:C8"/>
    <mergeCell ref="D8:E8"/>
    <mergeCell ref="F8:G8"/>
    <mergeCell ref="B3:G3"/>
    <mergeCell ref="A4:G4"/>
    <mergeCell ref="A5:G5"/>
    <mergeCell ref="B6:C6"/>
    <mergeCell ref="D6:E6"/>
    <mergeCell ref="F6:G6"/>
    <mergeCell ref="B12:C12"/>
    <mergeCell ref="B9:C9"/>
    <mergeCell ref="B10:C10"/>
    <mergeCell ref="D12:E12"/>
    <mergeCell ref="F12:G12"/>
    <mergeCell ref="D9:E9"/>
    <mergeCell ref="F9:G9"/>
    <mergeCell ref="D10:E10"/>
    <mergeCell ref="F10:G10"/>
    <mergeCell ref="B11:C11"/>
    <mergeCell ref="D11:E11"/>
    <mergeCell ref="F11:G11"/>
  </mergeCells>
  <hyperlinks>
    <hyperlink ref="H1" location="'Index '!A1" display="Index"/>
  </hyperlinks>
  <pageMargins left="0.62992125984251968" right="0.27559055118110237" top="1.0236220472440944" bottom="0.74803149606299213" header="0.31496062992125984" footer="0.31496062992125984"/>
  <pageSetup paperSize="9" scale="80" fitToHeight="0" orientation="portrait" r:id="rId1"/>
  <headerFooter>
    <oddHeader xml:space="preserve">&amp;L&amp;G
</oddHeader>
    <oddFooter>Page &amp;P&amp;R</oddFooter>
  </headerFooter>
  <legacyDrawingHF r:id="rId2"/>
</worksheet>
</file>

<file path=xl/worksheets/sheet6.xml><?xml version="1.0" encoding="utf-8"?>
<worksheet xmlns="http://schemas.openxmlformats.org/spreadsheetml/2006/main" xmlns:r="http://schemas.openxmlformats.org/officeDocument/2006/relationships">
  <sheetPr codeName="Sheet15">
    <pageSetUpPr fitToPage="1"/>
  </sheetPr>
  <dimension ref="A1:P63"/>
  <sheetViews>
    <sheetView showGridLines="0" topLeftCell="A28" zoomScale="115" zoomScaleNormal="115" workbookViewId="0">
      <selection activeCell="A55" sqref="A55:M55"/>
    </sheetView>
  </sheetViews>
  <sheetFormatPr defaultColWidth="11" defaultRowHeight="15.6"/>
  <cols>
    <col min="1" max="1" width="4.19921875" customWidth="1"/>
    <col min="2" max="2" width="13.69921875" customWidth="1"/>
    <col min="3" max="3" width="2.5" customWidth="1"/>
    <col min="4" max="4" width="4.69921875" customWidth="1"/>
    <col min="5" max="5" width="7" customWidth="1"/>
    <col min="6" max="6" width="8.19921875" customWidth="1"/>
    <col min="7" max="7" width="5.5" customWidth="1"/>
    <col min="8" max="8" width="4.19921875" customWidth="1"/>
    <col min="9" max="9" width="9.5" customWidth="1"/>
    <col min="10" max="11" width="3.69921875" customWidth="1"/>
    <col min="12" max="12" width="12.19921875" customWidth="1"/>
    <col min="13" max="13" width="5.19921875" customWidth="1"/>
    <col min="14" max="14" width="3.69921875" customWidth="1"/>
    <col min="15" max="15" width="9.19921875" customWidth="1"/>
  </cols>
  <sheetData>
    <row r="1" spans="1:16" ht="21">
      <c r="A1" s="261" t="s">
        <v>132</v>
      </c>
      <c r="B1" s="262"/>
      <c r="C1" s="262"/>
      <c r="D1" s="262"/>
      <c r="E1" s="262"/>
      <c r="F1" s="262"/>
      <c r="G1" s="262"/>
      <c r="H1" s="262"/>
      <c r="I1" s="262"/>
      <c r="J1" s="262"/>
      <c r="K1" s="262"/>
      <c r="L1" s="262"/>
      <c r="M1" s="262"/>
      <c r="N1" s="262"/>
      <c r="O1" s="262"/>
      <c r="P1" s="38" t="s">
        <v>194</v>
      </c>
    </row>
    <row r="2" spans="1:16" ht="18" customHeight="1">
      <c r="A2" s="29">
        <v>1.1000000000000001</v>
      </c>
      <c r="B2" s="263" t="s">
        <v>336</v>
      </c>
      <c r="C2" s="263"/>
      <c r="D2" s="264" t="str">
        <f>IF(ID=0, " ",ID)</f>
        <v xml:space="preserve"> </v>
      </c>
      <c r="E2" s="264"/>
      <c r="F2" s="264"/>
      <c r="G2" s="264"/>
      <c r="H2" s="264"/>
      <c r="I2" s="272"/>
      <c r="J2" s="273"/>
      <c r="K2" s="273"/>
      <c r="L2" s="273"/>
      <c r="M2" s="273"/>
      <c r="N2" s="273"/>
      <c r="O2" s="274"/>
    </row>
    <row r="3" spans="1:16" ht="28.2" customHeight="1">
      <c r="A3" s="29">
        <v>1.2</v>
      </c>
      <c r="B3" s="263" t="s">
        <v>29</v>
      </c>
      <c r="C3" s="263"/>
      <c r="D3" s="267" t="str">
        <f>IF(ORGN=0, " ",ORGN)</f>
        <v xml:space="preserve"> </v>
      </c>
      <c r="E3" s="267"/>
      <c r="F3" s="267"/>
      <c r="G3" s="267"/>
      <c r="H3" s="267"/>
      <c r="I3" s="267"/>
      <c r="J3" s="267"/>
      <c r="K3" s="267"/>
      <c r="L3" s="267"/>
      <c r="M3" s="267"/>
      <c r="N3" s="267"/>
      <c r="O3" s="267"/>
    </row>
    <row r="4" spans="1:16" ht="71.400000000000006" customHeight="1">
      <c r="A4" s="29">
        <v>1.3</v>
      </c>
      <c r="B4" s="263" t="s">
        <v>1</v>
      </c>
      <c r="C4" s="263"/>
      <c r="D4" s="267" t="str">
        <f>IF(ORGADD=0," ",ORGADD)</f>
        <v xml:space="preserve"> </v>
      </c>
      <c r="E4" s="267"/>
      <c r="F4" s="267"/>
      <c r="G4" s="267"/>
      <c r="H4" s="267"/>
      <c r="I4" s="267"/>
      <c r="J4" s="267"/>
      <c r="K4" s="267"/>
      <c r="L4" s="267"/>
      <c r="M4" s="267"/>
      <c r="N4" s="267"/>
      <c r="O4" s="267"/>
    </row>
    <row r="5" spans="1:16" ht="22.2" customHeight="1">
      <c r="A5" s="29">
        <v>1.4</v>
      </c>
      <c r="B5" s="263" t="s">
        <v>4</v>
      </c>
      <c r="C5" s="263"/>
      <c r="D5" s="267" t="str">
        <f>IF(CONTACTPERS=0, " ",CONTACTPERS)</f>
        <v xml:space="preserve"> </v>
      </c>
      <c r="E5" s="267"/>
      <c r="F5" s="267"/>
      <c r="G5" s="267"/>
      <c r="H5" s="267"/>
      <c r="I5" s="268" t="s">
        <v>34</v>
      </c>
      <c r="J5" s="268"/>
      <c r="K5" s="268"/>
      <c r="L5" s="288" t="str">
        <f>IF(CONTACTNUM=0, " ",CONTACTNUM)</f>
        <v xml:space="preserve"> </v>
      </c>
      <c r="M5" s="288"/>
      <c r="N5" s="288"/>
      <c r="O5" s="288"/>
    </row>
    <row r="6" spans="1:16" ht="18" customHeight="1">
      <c r="A6" s="29">
        <v>1.6</v>
      </c>
      <c r="B6" s="263" t="s">
        <v>30</v>
      </c>
      <c r="C6" s="263"/>
      <c r="D6" s="267" t="str">
        <f>IF(AUDITTYPE=0," ",AUDITTYPE)</f>
        <v>Stage I</v>
      </c>
      <c r="E6" s="267"/>
      <c r="F6" s="267"/>
      <c r="G6" s="267"/>
      <c r="H6" s="267"/>
      <c r="I6" s="267"/>
      <c r="J6" s="267"/>
      <c r="K6" s="267"/>
      <c r="L6" s="267"/>
      <c r="M6" s="267"/>
      <c r="N6" s="267"/>
      <c r="O6" s="267"/>
    </row>
    <row r="7" spans="1:16" ht="16.95" customHeight="1">
      <c r="A7" s="29">
        <v>1.7</v>
      </c>
      <c r="B7" s="268" t="s">
        <v>31</v>
      </c>
      <c r="C7" s="268"/>
      <c r="D7" s="269" t="str">
        <f>IF(STANDARD=0, " ",STANDARD)</f>
        <v>ISO 9001:2015</v>
      </c>
      <c r="E7" s="270"/>
      <c r="F7" s="270"/>
      <c r="G7" s="270"/>
      <c r="H7" s="270"/>
      <c r="I7" s="270"/>
      <c r="J7" s="270"/>
      <c r="K7" s="270"/>
      <c r="L7" s="270"/>
      <c r="M7" s="270"/>
      <c r="N7" s="270"/>
      <c r="O7" s="271"/>
    </row>
    <row r="8" spans="1:16" ht="16.95" customHeight="1" thickBot="1">
      <c r="A8" s="29">
        <v>1.8</v>
      </c>
      <c r="B8" s="275" t="s">
        <v>321</v>
      </c>
      <c r="C8" s="280"/>
      <c r="D8" s="281">
        <f>IF(ST1AUDPLAN=0, " ",ST1AUDPLAN)</f>
        <v>-7</v>
      </c>
      <c r="E8" s="282"/>
      <c r="F8" s="282"/>
      <c r="G8" s="283"/>
      <c r="H8" s="76"/>
      <c r="I8" s="76"/>
      <c r="J8" s="76"/>
      <c r="K8" s="71"/>
      <c r="L8" s="71"/>
      <c r="M8" s="71"/>
      <c r="N8" s="71"/>
      <c r="O8" s="72"/>
    </row>
    <row r="9" spans="1:16" ht="16.95" customHeight="1" thickBot="1">
      <c r="A9" s="29">
        <v>1.9</v>
      </c>
      <c r="B9" s="275" t="s">
        <v>322</v>
      </c>
      <c r="C9" s="276"/>
      <c r="D9" s="284" t="str">
        <f>IF(ST1AUDDATE1=0, " ",ST1AUDDATE1)</f>
        <v xml:space="preserve"> </v>
      </c>
      <c r="E9" s="285"/>
      <c r="F9" s="286"/>
      <c r="G9" s="73" t="s">
        <v>343</v>
      </c>
      <c r="H9" s="277" t="str">
        <f>IF(ST1AUDDATE2=0, " ",ST1AUDDATE2)</f>
        <v xml:space="preserve"> </v>
      </c>
      <c r="I9" s="278"/>
      <c r="J9" s="279"/>
      <c r="K9" s="71"/>
      <c r="L9" s="71"/>
      <c r="M9" s="71"/>
      <c r="N9" s="71"/>
      <c r="O9" s="72"/>
    </row>
    <row r="10" spans="1:16" ht="43.5" customHeight="1">
      <c r="A10" s="29">
        <v>1.1000000000000001</v>
      </c>
      <c r="B10" s="263" t="s">
        <v>6</v>
      </c>
      <c r="C10" s="263"/>
      <c r="D10" s="265" t="str">
        <f>IF(SCOPE=0, " ",SCOPE)</f>
        <v xml:space="preserve"> </v>
      </c>
      <c r="E10" s="265"/>
      <c r="F10" s="265"/>
      <c r="G10" s="266"/>
      <c r="H10" s="265"/>
      <c r="I10" s="265"/>
      <c r="J10" s="265"/>
      <c r="K10" s="266"/>
      <c r="L10" s="266"/>
      <c r="M10" s="266"/>
      <c r="N10" s="266"/>
      <c r="O10" s="266"/>
    </row>
    <row r="11" spans="1:16" ht="25.5" customHeight="1">
      <c r="A11" s="36" t="s">
        <v>323</v>
      </c>
      <c r="B11" s="289" t="s">
        <v>189</v>
      </c>
      <c r="C11" s="289"/>
      <c r="D11" s="290" t="str">
        <f>IF(ICCODE=0," ",ICCODE)</f>
        <v xml:space="preserve"> </v>
      </c>
      <c r="E11" s="291"/>
      <c r="F11" s="291"/>
      <c r="G11" s="291"/>
      <c r="H11" s="291"/>
      <c r="I11" s="291"/>
      <c r="J11" s="291"/>
      <c r="K11" s="291"/>
      <c r="L11" s="291"/>
      <c r="M11" s="291"/>
      <c r="N11" s="291"/>
      <c r="O11" s="292"/>
    </row>
    <row r="12" spans="1:16" ht="120" customHeight="1">
      <c r="A12" s="29">
        <v>1.1200000000000001</v>
      </c>
      <c r="B12" s="294" t="s">
        <v>59</v>
      </c>
      <c r="C12" s="295"/>
      <c r="D12" s="296" t="s">
        <v>272</v>
      </c>
      <c r="E12" s="297"/>
      <c r="F12" s="297"/>
      <c r="G12" s="297"/>
      <c r="H12" s="297"/>
      <c r="I12" s="297"/>
      <c r="J12" s="297"/>
      <c r="K12" s="297"/>
      <c r="L12" s="297"/>
      <c r="M12" s="297"/>
      <c r="N12" s="297"/>
      <c r="O12" s="298"/>
    </row>
    <row r="13" spans="1:16" ht="18" customHeight="1">
      <c r="A13" s="29">
        <v>1.1299999999999999</v>
      </c>
      <c r="B13" s="263" t="s">
        <v>32</v>
      </c>
      <c r="C13" s="263"/>
      <c r="D13" s="267" t="str">
        <f>IF(AUDITLANG=0," ",AUDITLANG)</f>
        <v>English</v>
      </c>
      <c r="E13" s="267"/>
      <c r="F13" s="267"/>
      <c r="G13" s="267"/>
      <c r="H13" s="267"/>
      <c r="I13" s="267"/>
      <c r="J13" s="267"/>
      <c r="K13" s="267"/>
      <c r="L13" s="267"/>
      <c r="M13" s="267"/>
      <c r="N13" s="267"/>
      <c r="O13" s="267"/>
    </row>
    <row r="14" spans="1:16" ht="18" customHeight="1">
      <c r="A14" s="293" t="s">
        <v>56</v>
      </c>
      <c r="B14" s="293"/>
      <c r="C14" s="293"/>
      <c r="D14" s="293"/>
      <c r="E14" s="293"/>
      <c r="F14" s="293"/>
      <c r="G14" s="293"/>
      <c r="H14" s="293"/>
      <c r="I14" s="293"/>
      <c r="J14" s="293"/>
      <c r="K14" s="293"/>
      <c r="L14" s="293"/>
      <c r="M14" s="293"/>
      <c r="N14" s="293"/>
      <c r="O14" s="293"/>
    </row>
    <row r="15" spans="1:16" ht="18" customHeight="1">
      <c r="A15" s="199" t="s">
        <v>33</v>
      </c>
      <c r="B15" s="200"/>
      <c r="C15" s="199" t="s">
        <v>385</v>
      </c>
      <c r="D15" s="242"/>
      <c r="E15" s="242"/>
      <c r="F15" s="200"/>
      <c r="G15" s="199" t="s">
        <v>35</v>
      </c>
      <c r="H15" s="242"/>
      <c r="I15" s="242"/>
      <c r="J15" s="242"/>
      <c r="K15" s="200"/>
      <c r="L15" s="91"/>
      <c r="M15" s="91"/>
      <c r="N15" s="91"/>
      <c r="O15" s="91"/>
    </row>
    <row r="16" spans="1:16" ht="18" customHeight="1">
      <c r="A16" s="201"/>
      <c r="B16" s="202"/>
      <c r="C16" s="201"/>
      <c r="D16" s="243"/>
      <c r="E16" s="243"/>
      <c r="F16" s="202"/>
      <c r="G16" s="201"/>
      <c r="H16" s="243"/>
      <c r="I16" s="243"/>
      <c r="J16" s="243"/>
      <c r="K16" s="202"/>
      <c r="L16" s="91"/>
      <c r="M16" s="91"/>
      <c r="N16" s="91"/>
      <c r="O16" s="91"/>
    </row>
    <row r="17" spans="1:15" ht="18" customHeight="1">
      <c r="A17" s="212" t="str">
        <f>('F03 App Rev &amp; F03-01 Aud Pln'!A19:B19)</f>
        <v xml:space="preserve"> </v>
      </c>
      <c r="B17" s="213"/>
      <c r="C17" s="244" t="str">
        <f>('F03 App Rev &amp; F03-01 Aud Pln'!C19:D19)</f>
        <v xml:space="preserve"> </v>
      </c>
      <c r="D17" s="245"/>
      <c r="E17" s="245"/>
      <c r="F17" s="246"/>
      <c r="G17" s="210" t="str">
        <f>('F03 App Rev &amp; F03-01 Aud Pln'!E19)</f>
        <v xml:space="preserve"> </v>
      </c>
      <c r="H17" s="260"/>
      <c r="I17" s="260"/>
      <c r="J17" s="260"/>
      <c r="K17" s="211"/>
      <c r="L17" s="91"/>
      <c r="M17" s="91"/>
      <c r="N17" s="91"/>
      <c r="O17" s="91"/>
    </row>
    <row r="18" spans="1:15" ht="18" customHeight="1">
      <c r="A18" s="212" t="str">
        <f>('F03 App Rev &amp; F03-01 Aud Pln'!A20:B20)</f>
        <v xml:space="preserve"> </v>
      </c>
      <c r="B18" s="213"/>
      <c r="C18" s="244" t="str">
        <f>('F03 App Rev &amp; F03-01 Aud Pln'!C20:D20)</f>
        <v xml:space="preserve"> </v>
      </c>
      <c r="D18" s="245"/>
      <c r="E18" s="245"/>
      <c r="F18" s="246"/>
      <c r="G18" s="210" t="str">
        <f>('F03 App Rev &amp; F03-01 Aud Pln'!E20)</f>
        <v xml:space="preserve"> </v>
      </c>
      <c r="H18" s="260"/>
      <c r="I18" s="260"/>
      <c r="J18" s="260"/>
      <c r="K18" s="211"/>
      <c r="L18" s="91"/>
      <c r="M18" s="91"/>
      <c r="N18" s="91"/>
      <c r="O18" s="91"/>
    </row>
    <row r="19" spans="1:15" ht="18" customHeight="1">
      <c r="A19" s="212" t="str">
        <f>('F03 App Rev &amp; F03-01 Aud Pln'!A21:B21)</f>
        <v xml:space="preserve"> </v>
      </c>
      <c r="B19" s="213"/>
      <c r="C19" s="244" t="str">
        <f>('F03 App Rev &amp; F03-01 Aud Pln'!C21:D21)</f>
        <v xml:space="preserve"> </v>
      </c>
      <c r="D19" s="245"/>
      <c r="E19" s="245"/>
      <c r="F19" s="246"/>
      <c r="G19" s="210" t="str">
        <f>('F03 App Rev &amp; F03-01 Aud Pln'!E21)</f>
        <v xml:space="preserve"> </v>
      </c>
      <c r="H19" s="260"/>
      <c r="I19" s="260"/>
      <c r="J19" s="260"/>
      <c r="K19" s="211"/>
      <c r="L19" s="91"/>
      <c r="M19" s="91"/>
      <c r="N19" s="91"/>
      <c r="O19" s="91"/>
    </row>
    <row r="20" spans="1:15" ht="18" customHeight="1">
      <c r="A20" s="212" t="str">
        <f>('F03 App Rev &amp; F03-01 Aud Pln'!A22:B22)</f>
        <v xml:space="preserve"> </v>
      </c>
      <c r="B20" s="213"/>
      <c r="C20" s="244" t="str">
        <f>('F03 App Rev &amp; F03-01 Aud Pln'!C22:D22)</f>
        <v xml:space="preserve"> </v>
      </c>
      <c r="D20" s="245"/>
      <c r="E20" s="245"/>
      <c r="F20" s="246"/>
      <c r="G20" s="210" t="str">
        <f>('F03 App Rev &amp; F03-01 Aud Pln'!E22)</f>
        <v xml:space="preserve"> </v>
      </c>
      <c r="H20" s="260"/>
      <c r="I20" s="260"/>
      <c r="J20" s="260"/>
      <c r="K20" s="211"/>
      <c r="L20" s="91"/>
      <c r="M20" s="91"/>
      <c r="N20" s="91"/>
      <c r="O20" s="91"/>
    </row>
    <row r="21" spans="1:15" ht="18" customHeight="1">
      <c r="A21" s="212"/>
      <c r="B21" s="213"/>
      <c r="C21" s="244"/>
      <c r="D21" s="245"/>
      <c r="E21" s="245"/>
      <c r="F21" s="246"/>
      <c r="G21" s="244"/>
      <c r="H21" s="245"/>
      <c r="I21" s="245"/>
      <c r="J21" s="245"/>
      <c r="K21" s="246"/>
      <c r="L21" s="91"/>
      <c r="M21" s="91"/>
      <c r="N21" s="91"/>
      <c r="O21" s="91"/>
    </row>
    <row r="22" spans="1:15" ht="90" customHeight="1">
      <c r="A22" s="255" t="s">
        <v>151</v>
      </c>
      <c r="B22" s="258"/>
      <c r="C22" s="258"/>
      <c r="D22" s="258"/>
      <c r="E22" s="258"/>
      <c r="F22" s="258"/>
      <c r="G22" s="258"/>
      <c r="H22" s="258"/>
      <c r="I22" s="258"/>
      <c r="J22" s="258"/>
      <c r="K22" s="258"/>
      <c r="L22" s="258"/>
      <c r="M22" s="258"/>
      <c r="N22" s="258"/>
      <c r="O22" s="259"/>
    </row>
    <row r="23" spans="1:15" ht="107.25" customHeight="1">
      <c r="A23" s="255" t="s">
        <v>150</v>
      </c>
      <c r="B23" s="258"/>
      <c r="C23" s="258"/>
      <c r="D23" s="258"/>
      <c r="E23" s="258"/>
      <c r="F23" s="258"/>
      <c r="G23" s="258"/>
      <c r="H23" s="258"/>
      <c r="I23" s="258"/>
      <c r="J23" s="258"/>
      <c r="K23" s="258"/>
      <c r="L23" s="258"/>
      <c r="M23" s="258"/>
      <c r="N23" s="258"/>
      <c r="O23" s="259"/>
    </row>
    <row r="24" spans="1:15" ht="80.25" customHeight="1">
      <c r="A24" s="255" t="s">
        <v>149</v>
      </c>
      <c r="B24" s="256"/>
      <c r="C24" s="256"/>
      <c r="D24" s="256"/>
      <c r="E24" s="256"/>
      <c r="F24" s="256"/>
      <c r="G24" s="256"/>
      <c r="H24" s="256"/>
      <c r="I24" s="256"/>
      <c r="J24" s="256"/>
      <c r="K24" s="256"/>
      <c r="L24" s="256"/>
      <c r="M24" s="256"/>
      <c r="N24" s="256"/>
      <c r="O24" s="257"/>
    </row>
    <row r="25" spans="1:15" ht="87.75" customHeight="1">
      <c r="A25" s="255" t="s">
        <v>148</v>
      </c>
      <c r="B25" s="258"/>
      <c r="C25" s="258"/>
      <c r="D25" s="258"/>
      <c r="E25" s="258"/>
      <c r="F25" s="258"/>
      <c r="G25" s="258"/>
      <c r="H25" s="258"/>
      <c r="I25" s="258"/>
      <c r="J25" s="258"/>
      <c r="K25" s="258"/>
      <c r="L25" s="258"/>
      <c r="M25" s="258"/>
      <c r="N25" s="258"/>
      <c r="O25" s="259"/>
    </row>
    <row r="26" spans="1:15" ht="52.5" customHeight="1">
      <c r="A26" s="255" t="s">
        <v>153</v>
      </c>
      <c r="B26" s="256"/>
      <c r="C26" s="256"/>
      <c r="D26" s="256"/>
      <c r="E26" s="256"/>
      <c r="F26" s="256"/>
      <c r="G26" s="256"/>
      <c r="H26" s="256"/>
      <c r="I26" s="256"/>
      <c r="J26" s="256"/>
      <c r="K26" s="256"/>
      <c r="L26" s="256"/>
      <c r="M26" s="256"/>
      <c r="N26" s="256"/>
      <c r="O26" s="257"/>
    </row>
    <row r="27" spans="1:15" ht="91.5" customHeight="1">
      <c r="A27" s="255" t="s">
        <v>152</v>
      </c>
      <c r="B27" s="258"/>
      <c r="C27" s="258"/>
      <c r="D27" s="258"/>
      <c r="E27" s="258"/>
      <c r="F27" s="258"/>
      <c r="G27" s="258"/>
      <c r="H27" s="258"/>
      <c r="I27" s="258"/>
      <c r="J27" s="258"/>
      <c r="K27" s="258"/>
      <c r="L27" s="258"/>
      <c r="M27" s="258"/>
      <c r="N27" s="258"/>
      <c r="O27" s="259"/>
    </row>
    <row r="28" spans="1:15" ht="17.25" customHeight="1">
      <c r="A28" s="299" t="s">
        <v>324</v>
      </c>
      <c r="B28" s="300"/>
      <c r="C28" s="300"/>
      <c r="D28" s="300"/>
      <c r="E28" s="300"/>
      <c r="F28" s="300"/>
      <c r="G28" s="300"/>
      <c r="H28" s="300"/>
      <c r="I28" s="300"/>
      <c r="J28" s="300"/>
      <c r="K28" s="300"/>
      <c r="L28" s="300"/>
      <c r="M28" s="300"/>
      <c r="N28" s="300"/>
      <c r="O28" s="301"/>
    </row>
    <row r="29" spans="1:15" ht="23.55" customHeight="1">
      <c r="A29" s="250" t="s">
        <v>131</v>
      </c>
      <c r="B29" s="251"/>
      <c r="C29" s="251"/>
      <c r="D29" s="251"/>
      <c r="E29" s="251"/>
      <c r="F29" s="251"/>
      <c r="G29" s="251"/>
      <c r="H29" s="251"/>
      <c r="I29" s="251"/>
      <c r="J29" s="251"/>
      <c r="K29" s="251"/>
      <c r="L29" s="251"/>
      <c r="M29" s="251"/>
      <c r="N29" s="251"/>
      <c r="O29" s="252"/>
    </row>
    <row r="30" spans="1:15" ht="25.95" customHeight="1">
      <c r="A30" s="253" t="s">
        <v>133</v>
      </c>
      <c r="B30" s="253"/>
      <c r="C30" s="254" t="s">
        <v>62</v>
      </c>
      <c r="D30" s="254"/>
      <c r="E30" s="254"/>
      <c r="F30" s="254"/>
      <c r="G30" s="254"/>
      <c r="H30" s="254" t="s">
        <v>61</v>
      </c>
      <c r="I30" s="254"/>
      <c r="J30" s="254"/>
      <c r="K30" s="254"/>
      <c r="L30" s="254"/>
      <c r="M30" s="254"/>
      <c r="N30" s="254"/>
      <c r="O30" s="254"/>
    </row>
    <row r="31" spans="1:15" ht="40.200000000000003" customHeight="1">
      <c r="A31" s="247"/>
      <c r="B31" s="247"/>
      <c r="C31" s="248"/>
      <c r="D31" s="248"/>
      <c r="E31" s="248"/>
      <c r="F31" s="248"/>
      <c r="G31" s="248"/>
      <c r="H31" s="249"/>
      <c r="I31" s="249"/>
      <c r="J31" s="249"/>
      <c r="K31" s="249"/>
      <c r="L31" s="249"/>
      <c r="M31" s="249"/>
      <c r="N31" s="249"/>
      <c r="O31" s="249"/>
    </row>
    <row r="32" spans="1:15" ht="39.6" customHeight="1">
      <c r="A32" s="247"/>
      <c r="B32" s="247"/>
      <c r="C32" s="248"/>
      <c r="D32" s="248"/>
      <c r="E32" s="248"/>
      <c r="F32" s="248"/>
      <c r="G32" s="248"/>
      <c r="H32" s="249"/>
      <c r="I32" s="249"/>
      <c r="J32" s="249"/>
      <c r="K32" s="249"/>
      <c r="L32" s="249"/>
      <c r="M32" s="249"/>
      <c r="N32" s="249"/>
      <c r="O32" s="249"/>
    </row>
    <row r="33" spans="1:15" ht="34.200000000000003" customHeight="1">
      <c r="A33" s="247"/>
      <c r="B33" s="247"/>
      <c r="C33" s="248"/>
      <c r="D33" s="248"/>
      <c r="E33" s="248"/>
      <c r="F33" s="248"/>
      <c r="G33" s="248"/>
      <c r="H33" s="249"/>
      <c r="I33" s="249"/>
      <c r="J33" s="249"/>
      <c r="K33" s="249"/>
      <c r="L33" s="249"/>
      <c r="M33" s="249"/>
      <c r="N33" s="249"/>
      <c r="O33" s="249"/>
    </row>
    <row r="34" spans="1:15" ht="40.200000000000003" customHeight="1">
      <c r="A34" s="247"/>
      <c r="B34" s="247"/>
      <c r="C34" s="248"/>
      <c r="D34" s="248"/>
      <c r="E34" s="248"/>
      <c r="F34" s="248"/>
      <c r="G34" s="248"/>
      <c r="H34" s="249"/>
      <c r="I34" s="249"/>
      <c r="J34" s="249"/>
      <c r="K34" s="249"/>
      <c r="L34" s="249"/>
      <c r="M34" s="249"/>
      <c r="N34" s="249"/>
      <c r="O34" s="249"/>
    </row>
    <row r="35" spans="1:15" ht="40.200000000000003" customHeight="1">
      <c r="A35" s="247"/>
      <c r="B35" s="247"/>
      <c r="C35" s="248"/>
      <c r="D35" s="248"/>
      <c r="E35" s="248"/>
      <c r="F35" s="248"/>
      <c r="G35" s="248"/>
      <c r="H35" s="249"/>
      <c r="I35" s="249"/>
      <c r="J35" s="249"/>
      <c r="K35" s="249"/>
      <c r="L35" s="249"/>
      <c r="M35" s="249"/>
      <c r="N35" s="249"/>
      <c r="O35" s="249"/>
    </row>
    <row r="36" spans="1:15" ht="40.200000000000003" customHeight="1">
      <c r="A36" s="247"/>
      <c r="B36" s="247"/>
      <c r="C36" s="248"/>
      <c r="D36" s="248"/>
      <c r="E36" s="248"/>
      <c r="F36" s="248"/>
      <c r="G36" s="248"/>
      <c r="H36" s="249"/>
      <c r="I36" s="249"/>
      <c r="J36" s="249"/>
      <c r="K36" s="249"/>
      <c r="L36" s="249"/>
      <c r="M36" s="249"/>
      <c r="N36" s="249"/>
      <c r="O36" s="249"/>
    </row>
    <row r="37" spans="1:15" ht="24" customHeight="1">
      <c r="A37" s="247"/>
      <c r="B37" s="247"/>
      <c r="C37" s="248"/>
      <c r="D37" s="248"/>
      <c r="E37" s="248"/>
      <c r="F37" s="248"/>
      <c r="G37" s="248"/>
      <c r="H37" s="249"/>
      <c r="I37" s="249"/>
      <c r="J37" s="249"/>
      <c r="K37" s="249"/>
      <c r="L37" s="249"/>
      <c r="M37" s="249"/>
      <c r="N37" s="249"/>
      <c r="O37" s="249"/>
    </row>
    <row r="38" spans="1:15" ht="40.200000000000003" customHeight="1">
      <c r="A38" s="247"/>
      <c r="B38" s="247"/>
      <c r="C38" s="248"/>
      <c r="D38" s="248"/>
      <c r="E38" s="248"/>
      <c r="F38" s="248"/>
      <c r="G38" s="248"/>
      <c r="H38" s="249"/>
      <c r="I38" s="249"/>
      <c r="J38" s="249"/>
      <c r="K38" s="249"/>
      <c r="L38" s="249"/>
      <c r="M38" s="249"/>
      <c r="N38" s="249"/>
      <c r="O38" s="249"/>
    </row>
    <row r="39" spans="1:15" ht="56.55" customHeight="1">
      <c r="A39" s="247"/>
      <c r="B39" s="247"/>
      <c r="C39" s="248"/>
      <c r="D39" s="248"/>
      <c r="E39" s="248"/>
      <c r="F39" s="248"/>
      <c r="G39" s="248"/>
      <c r="H39" s="249"/>
      <c r="I39" s="249"/>
      <c r="J39" s="249"/>
      <c r="K39" s="249"/>
      <c r="L39" s="249"/>
      <c r="M39" s="249"/>
      <c r="N39" s="249"/>
      <c r="O39" s="249"/>
    </row>
    <row r="40" spans="1:15" ht="40.200000000000003" customHeight="1">
      <c r="A40" s="247"/>
      <c r="B40" s="247"/>
      <c r="C40" s="248"/>
      <c r="D40" s="248"/>
      <c r="E40" s="248"/>
      <c r="F40" s="248"/>
      <c r="G40" s="248"/>
      <c r="H40" s="249"/>
      <c r="I40" s="249"/>
      <c r="J40" s="249"/>
      <c r="K40" s="249"/>
      <c r="L40" s="249"/>
      <c r="M40" s="249"/>
      <c r="N40" s="249"/>
      <c r="O40" s="249"/>
    </row>
    <row r="41" spans="1:15" ht="25.2" customHeight="1">
      <c r="A41" s="247"/>
      <c r="B41" s="247"/>
      <c r="C41" s="248"/>
      <c r="D41" s="248"/>
      <c r="E41" s="248"/>
      <c r="F41" s="248"/>
      <c r="G41" s="248"/>
      <c r="H41" s="249"/>
      <c r="I41" s="249"/>
      <c r="J41" s="249"/>
      <c r="K41" s="249"/>
      <c r="L41" s="249"/>
      <c r="M41" s="249"/>
      <c r="N41" s="249"/>
      <c r="O41" s="249"/>
    </row>
    <row r="42" spans="1:15" ht="25.2" customHeight="1">
      <c r="A42" s="247"/>
      <c r="B42" s="247"/>
      <c r="C42" s="248"/>
      <c r="D42" s="248"/>
      <c r="E42" s="248"/>
      <c r="F42" s="248"/>
      <c r="G42" s="248"/>
      <c r="H42" s="249"/>
      <c r="I42" s="249"/>
      <c r="J42" s="249"/>
      <c r="K42" s="249"/>
      <c r="L42" s="249"/>
      <c r="M42" s="249"/>
      <c r="N42" s="249"/>
      <c r="O42" s="249"/>
    </row>
    <row r="43" spans="1:15" ht="25.2" customHeight="1">
      <c r="A43" s="247"/>
      <c r="B43" s="247"/>
      <c r="C43" s="248"/>
      <c r="D43" s="248"/>
      <c r="E43" s="248"/>
      <c r="F43" s="248"/>
      <c r="G43" s="248"/>
      <c r="H43" s="249"/>
      <c r="I43" s="249"/>
      <c r="J43" s="249"/>
      <c r="K43" s="249"/>
      <c r="L43" s="249"/>
      <c r="M43" s="249"/>
      <c r="N43" s="249"/>
      <c r="O43" s="249"/>
    </row>
    <row r="44" spans="1:15" ht="36" customHeight="1">
      <c r="A44" s="247"/>
      <c r="B44" s="247"/>
      <c r="C44" s="248"/>
      <c r="D44" s="248"/>
      <c r="E44" s="248"/>
      <c r="F44" s="248"/>
      <c r="G44" s="248"/>
      <c r="H44" s="249"/>
      <c r="I44" s="249"/>
      <c r="J44" s="249"/>
      <c r="K44" s="249"/>
      <c r="L44" s="249"/>
      <c r="M44" s="249"/>
      <c r="N44" s="249"/>
      <c r="O44" s="249"/>
    </row>
    <row r="45" spans="1:15" ht="47.55" customHeight="1">
      <c r="A45" s="247"/>
      <c r="B45" s="247"/>
      <c r="C45" s="248"/>
      <c r="D45" s="248"/>
      <c r="E45" s="248"/>
      <c r="F45" s="248"/>
      <c r="G45" s="248"/>
      <c r="H45" s="249"/>
      <c r="I45" s="249"/>
      <c r="J45" s="249"/>
      <c r="K45" s="249"/>
      <c r="L45" s="249"/>
      <c r="M45" s="249"/>
      <c r="N45" s="249"/>
      <c r="O45" s="249"/>
    </row>
    <row r="46" spans="1:15" ht="25.2" customHeight="1">
      <c r="A46" s="247"/>
      <c r="B46" s="247"/>
      <c r="C46" s="248"/>
      <c r="D46" s="248"/>
      <c r="E46" s="248"/>
      <c r="F46" s="248"/>
      <c r="G46" s="248"/>
      <c r="H46" s="249"/>
      <c r="I46" s="249"/>
      <c r="J46" s="249"/>
      <c r="K46" s="249"/>
      <c r="L46" s="249"/>
      <c r="M46" s="249"/>
      <c r="N46" s="249"/>
      <c r="O46" s="249"/>
    </row>
    <row r="47" spans="1:15" ht="25.2" customHeight="1">
      <c r="A47" s="247"/>
      <c r="B47" s="247"/>
      <c r="C47" s="248"/>
      <c r="D47" s="248"/>
      <c r="E47" s="248"/>
      <c r="F47" s="248"/>
      <c r="G47" s="248"/>
      <c r="H47" s="249"/>
      <c r="I47" s="249"/>
      <c r="J47" s="249"/>
      <c r="K47" s="249"/>
      <c r="L47" s="249"/>
      <c r="M47" s="249"/>
      <c r="N47" s="249"/>
      <c r="O47" s="249"/>
    </row>
    <row r="48" spans="1:15" ht="25.2" customHeight="1">
      <c r="A48" s="247"/>
      <c r="B48" s="247"/>
      <c r="C48" s="248"/>
      <c r="D48" s="248"/>
      <c r="E48" s="248"/>
      <c r="F48" s="248"/>
      <c r="G48" s="248"/>
      <c r="H48" s="249"/>
      <c r="I48" s="249"/>
      <c r="J48" s="249"/>
      <c r="K48" s="249"/>
      <c r="L48" s="249"/>
      <c r="M48" s="249"/>
      <c r="N48" s="249"/>
      <c r="O48" s="249"/>
    </row>
    <row r="49" spans="1:15" ht="25.2" customHeight="1">
      <c r="A49" s="247"/>
      <c r="B49" s="247"/>
      <c r="C49" s="248"/>
      <c r="D49" s="248"/>
      <c r="E49" s="248"/>
      <c r="F49" s="248"/>
      <c r="G49" s="248"/>
      <c r="H49" s="249"/>
      <c r="I49" s="249"/>
      <c r="J49" s="249"/>
      <c r="K49" s="249"/>
      <c r="L49" s="249"/>
      <c r="M49" s="249"/>
      <c r="N49" s="249"/>
      <c r="O49" s="249"/>
    </row>
    <row r="50" spans="1:15" ht="25.2" customHeight="1">
      <c r="A50" s="247"/>
      <c r="B50" s="247"/>
      <c r="C50" s="248"/>
      <c r="D50" s="248"/>
      <c r="E50" s="248"/>
      <c r="F50" s="248"/>
      <c r="G50" s="248"/>
      <c r="H50" s="249"/>
      <c r="I50" s="249"/>
      <c r="J50" s="249"/>
      <c r="K50" s="249"/>
      <c r="L50" s="249"/>
      <c r="M50" s="249"/>
      <c r="N50" s="249"/>
      <c r="O50" s="249"/>
    </row>
    <row r="51" spans="1:15" ht="25.2" customHeight="1">
      <c r="A51" s="247"/>
      <c r="B51" s="247"/>
      <c r="C51" s="248"/>
      <c r="D51" s="248"/>
      <c r="E51" s="248"/>
      <c r="F51" s="248"/>
      <c r="G51" s="248"/>
      <c r="H51" s="249"/>
      <c r="I51" s="249"/>
      <c r="J51" s="249"/>
      <c r="K51" s="249"/>
      <c r="L51" s="249"/>
      <c r="M51" s="249"/>
      <c r="N51" s="249"/>
      <c r="O51" s="249"/>
    </row>
    <row r="52" spans="1:15" ht="25.95" customHeight="1">
      <c r="A52" s="247"/>
      <c r="B52" s="247"/>
      <c r="C52" s="248"/>
      <c r="D52" s="248"/>
      <c r="E52" s="248"/>
      <c r="F52" s="248"/>
      <c r="G52" s="248"/>
      <c r="H52" s="249"/>
      <c r="I52" s="249"/>
      <c r="J52" s="249"/>
      <c r="K52" s="249"/>
      <c r="L52" s="249"/>
      <c r="M52" s="249"/>
      <c r="N52" s="249"/>
      <c r="O52" s="249"/>
    </row>
    <row r="53" spans="1:15" ht="15" customHeight="1">
      <c r="A53" s="287" t="s">
        <v>306</v>
      </c>
      <c r="B53" s="287"/>
      <c r="C53" s="287"/>
      <c r="D53" s="287"/>
      <c r="E53" s="287"/>
      <c r="F53" s="287"/>
      <c r="G53" s="287"/>
      <c r="H53" s="287"/>
      <c r="I53" s="287"/>
      <c r="J53" s="287"/>
      <c r="K53" s="287"/>
      <c r="L53" s="287"/>
      <c r="M53" s="287"/>
      <c r="N53" s="287"/>
      <c r="O53" s="287"/>
    </row>
    <row r="54" spans="1:15" ht="18" customHeight="1"/>
    <row r="55" spans="1:15" ht="18" customHeight="1"/>
    <row r="56" spans="1:15" ht="18" customHeight="1"/>
    <row r="57" spans="1:15" ht="31.2" customHeight="1"/>
    <row r="58" spans="1:15" ht="16.2" customHeight="1"/>
    <row r="60" spans="1:15" ht="28.95" customHeight="1"/>
    <row r="61" spans="1:15" ht="18" customHeight="1"/>
    <row r="63" spans="1:15" ht="31.2" customHeight="1"/>
  </sheetData>
  <sheetProtection selectLockedCells="1"/>
  <mergeCells count="126">
    <mergeCell ref="A53:O53"/>
    <mergeCell ref="B3:C3"/>
    <mergeCell ref="D3:O3"/>
    <mergeCell ref="B4:C4"/>
    <mergeCell ref="D4:O4"/>
    <mergeCell ref="B5:C5"/>
    <mergeCell ref="D5:H5"/>
    <mergeCell ref="I5:K5"/>
    <mergeCell ref="L5:O5"/>
    <mergeCell ref="B11:C11"/>
    <mergeCell ref="D11:O11"/>
    <mergeCell ref="A14:O14"/>
    <mergeCell ref="A15:B16"/>
    <mergeCell ref="B12:C12"/>
    <mergeCell ref="D12:O12"/>
    <mergeCell ref="B13:C13"/>
    <mergeCell ref="D13:O13"/>
    <mergeCell ref="A17:B17"/>
    <mergeCell ref="A28:O28"/>
    <mergeCell ref="A21:B21"/>
    <mergeCell ref="A22:O22"/>
    <mergeCell ref="A23:O23"/>
    <mergeCell ref="A24:O24"/>
    <mergeCell ref="A25:O25"/>
    <mergeCell ref="A1:O1"/>
    <mergeCell ref="B2:C2"/>
    <mergeCell ref="D2:H2"/>
    <mergeCell ref="B10:C10"/>
    <mergeCell ref="D10:O10"/>
    <mergeCell ref="B6:C6"/>
    <mergeCell ref="D6:O6"/>
    <mergeCell ref="B7:C7"/>
    <mergeCell ref="D7:O7"/>
    <mergeCell ref="I2:O2"/>
    <mergeCell ref="B9:C9"/>
    <mergeCell ref="H9:J9"/>
    <mergeCell ref="B8:C8"/>
    <mergeCell ref="D8:G8"/>
    <mergeCell ref="D9:F9"/>
    <mergeCell ref="A26:O26"/>
    <mergeCell ref="A27:O27"/>
    <mergeCell ref="A19:B19"/>
    <mergeCell ref="A20:B20"/>
    <mergeCell ref="A18:B18"/>
    <mergeCell ref="G17:K17"/>
    <mergeCell ref="G18:K18"/>
    <mergeCell ref="G19:K19"/>
    <mergeCell ref="G20:K20"/>
    <mergeCell ref="G21:K21"/>
    <mergeCell ref="A31:B31"/>
    <mergeCell ref="C31:G31"/>
    <mergeCell ref="H31:O31"/>
    <mergeCell ref="A32:B32"/>
    <mergeCell ref="C32:G32"/>
    <mergeCell ref="H32:O32"/>
    <mergeCell ref="A29:O29"/>
    <mergeCell ref="A30:B30"/>
    <mergeCell ref="C30:G30"/>
    <mergeCell ref="H30:O30"/>
    <mergeCell ref="A35:B35"/>
    <mergeCell ref="C35:G35"/>
    <mergeCell ref="H35:O35"/>
    <mergeCell ref="A36:B36"/>
    <mergeCell ref="C36:G36"/>
    <mergeCell ref="H36:O36"/>
    <mergeCell ref="A33:B33"/>
    <mergeCell ref="C33:G33"/>
    <mergeCell ref="H33:O33"/>
    <mergeCell ref="A34:B34"/>
    <mergeCell ref="C34:G34"/>
    <mergeCell ref="H34:O34"/>
    <mergeCell ref="H39:O39"/>
    <mergeCell ref="A40:B40"/>
    <mergeCell ref="C40:G40"/>
    <mergeCell ref="H40:O40"/>
    <mergeCell ref="A37:B37"/>
    <mergeCell ref="C37:G37"/>
    <mergeCell ref="H37:O37"/>
    <mergeCell ref="A38:B38"/>
    <mergeCell ref="C38:G38"/>
    <mergeCell ref="H38:O38"/>
    <mergeCell ref="A51:B51"/>
    <mergeCell ref="C51:G51"/>
    <mergeCell ref="H51:O51"/>
    <mergeCell ref="A52:B52"/>
    <mergeCell ref="C52:G52"/>
    <mergeCell ref="H52:O52"/>
    <mergeCell ref="A49:B49"/>
    <mergeCell ref="C49:G49"/>
    <mergeCell ref="H49:O49"/>
    <mergeCell ref="A50:B50"/>
    <mergeCell ref="C50:G50"/>
    <mergeCell ref="H50:O50"/>
    <mergeCell ref="A48:B48"/>
    <mergeCell ref="C48:G48"/>
    <mergeCell ref="H48:O48"/>
    <mergeCell ref="A45:B45"/>
    <mergeCell ref="C45:G45"/>
    <mergeCell ref="H45:O45"/>
    <mergeCell ref="A46:B46"/>
    <mergeCell ref="C46:G46"/>
    <mergeCell ref="H46:O46"/>
    <mergeCell ref="G15:K16"/>
    <mergeCell ref="C15:F16"/>
    <mergeCell ref="C17:F17"/>
    <mergeCell ref="C18:F18"/>
    <mergeCell ref="C19:F19"/>
    <mergeCell ref="C20:F20"/>
    <mergeCell ref="C21:F21"/>
    <mergeCell ref="A47:B47"/>
    <mergeCell ref="C47:G47"/>
    <mergeCell ref="H47:O47"/>
    <mergeCell ref="A43:B43"/>
    <mergeCell ref="C43:G43"/>
    <mergeCell ref="H43:O43"/>
    <mergeCell ref="A44:B44"/>
    <mergeCell ref="C44:G44"/>
    <mergeCell ref="H44:O44"/>
    <mergeCell ref="A41:B41"/>
    <mergeCell ref="C41:G41"/>
    <mergeCell ref="H41:O41"/>
    <mergeCell ref="A42:B42"/>
    <mergeCell ref="C42:G42"/>
    <mergeCell ref="H42:O42"/>
    <mergeCell ref="A39:B39"/>
    <mergeCell ref="C39:G39"/>
  </mergeCells>
  <hyperlinks>
    <hyperlink ref="P1" location="'Index '!A1" display="Index"/>
  </hyperlinks>
  <pageMargins left="0.62992125984251968" right="0.27559055118110237" top="1.0236220472440944" bottom="0.74803149606299213" header="0.31496062992125984" footer="0.31496062992125984"/>
  <pageSetup paperSize="9" scale="88" fitToHeight="0" pageOrder="overThenDown" orientation="portrait" r:id="rId1"/>
  <headerFooter>
    <oddHeader xml:space="preserve">&amp;L&amp;G
</oddHeader>
    <oddFooter>Page &amp;P</oddFooter>
  </headerFooter>
  <legacyDrawingHF r:id="rId2"/>
  <extLst xmlns:xr="http://schemas.microsoft.com/office/spreadsheetml/2014/revision">
    <ext xmlns:x14="http://schemas.microsoft.com/office/spreadsheetml/2009/9/main" uri="{CCE6A557-97BC-4b89-ADB6-D9C93CAAB3DF}">
      <x14:dataValidations xmlns:xm="http://schemas.microsoft.com/office/excel/2006/main" count="1">
        <x14:dataValidation type="list" allowBlank="1" showInputMessage="1" showErrorMessage="1" xr:uid="{727BC12F-E49F-468E-99A8-31E33E385368}">
          <x14:formula1>
            <xm:f>LIST!$A$30:$A$34</xm:f>
          </x14:formula1>
          <xm:sqref>C17:C21</xm:sqref>
        </x14:dataValidation>
      </x14:dataValidations>
    </ext>
  </extLst>
</worksheet>
</file>

<file path=xl/worksheets/sheet7.xml><?xml version="1.0" encoding="utf-8"?>
<worksheet xmlns="http://schemas.openxmlformats.org/spreadsheetml/2006/main" xmlns:r="http://schemas.openxmlformats.org/officeDocument/2006/relationships">
  <sheetPr codeName="Sheet6">
    <pageSetUpPr fitToPage="1"/>
  </sheetPr>
  <dimension ref="A1:P37"/>
  <sheetViews>
    <sheetView showGridLines="0" zoomScaleNormal="100" workbookViewId="0">
      <selection activeCell="A55" sqref="A55:M55"/>
    </sheetView>
  </sheetViews>
  <sheetFormatPr defaultColWidth="11" defaultRowHeight="15.6"/>
  <cols>
    <col min="1" max="1" width="4.19921875" customWidth="1"/>
    <col min="2" max="2" width="13.69921875" customWidth="1"/>
    <col min="3" max="3" width="2.5" customWidth="1"/>
    <col min="4" max="4" width="4.69921875" customWidth="1"/>
    <col min="5" max="5" width="7" customWidth="1"/>
    <col min="6" max="6" width="8.19921875" customWidth="1"/>
    <col min="7" max="7" width="5.5" customWidth="1"/>
    <col min="8" max="8" width="4.19921875" customWidth="1"/>
    <col min="9" max="9" width="9.5" customWidth="1"/>
    <col min="10" max="11" width="3.69921875" customWidth="1"/>
    <col min="12" max="12" width="12.19921875" customWidth="1"/>
    <col min="13" max="13" width="5.19921875" customWidth="1"/>
    <col min="14" max="14" width="3.69921875" customWidth="1"/>
    <col min="15" max="15" width="9.19921875" customWidth="1"/>
  </cols>
  <sheetData>
    <row r="1" spans="1:16" ht="27.75" customHeight="1" thickBot="1">
      <c r="A1" s="178" t="s">
        <v>134</v>
      </c>
      <c r="B1" s="178"/>
      <c r="C1" s="178"/>
      <c r="D1" s="178"/>
      <c r="E1" s="178"/>
      <c r="F1" s="303"/>
      <c r="G1" s="303"/>
      <c r="H1" s="303"/>
      <c r="I1" s="303"/>
      <c r="J1" s="178"/>
      <c r="K1" s="178"/>
      <c r="L1" s="303"/>
      <c r="M1" s="303"/>
      <c r="N1" s="303"/>
      <c r="O1" s="303"/>
      <c r="P1" s="38" t="s">
        <v>194</v>
      </c>
    </row>
    <row r="2" spans="1:16" ht="23.25" customHeight="1" thickBot="1">
      <c r="A2" s="314" t="s">
        <v>140</v>
      </c>
      <c r="B2" s="315"/>
      <c r="C2" s="315"/>
      <c r="D2" s="315"/>
      <c r="E2" s="315"/>
      <c r="F2" s="308" t="str">
        <f>'F03 App Rev &amp; F03-01 Aud Pln'!A29</f>
        <v xml:space="preserve"> </v>
      </c>
      <c r="G2" s="309"/>
      <c r="H2" s="309"/>
      <c r="I2" s="310"/>
      <c r="J2" s="307" t="s">
        <v>343</v>
      </c>
      <c r="K2" s="307"/>
      <c r="L2" s="308" t="str">
        <f>('F03 App Rev &amp; F03-01 Aud Pln'!C29)</f>
        <v xml:space="preserve"> </v>
      </c>
      <c r="M2" s="309"/>
      <c r="N2" s="309"/>
      <c r="O2" s="310"/>
    </row>
    <row r="3" spans="1:16" ht="21" customHeight="1">
      <c r="A3" s="311" t="s">
        <v>99</v>
      </c>
      <c r="B3" s="312"/>
      <c r="C3" s="312"/>
      <c r="D3" s="312"/>
      <c r="E3" s="313"/>
      <c r="F3" s="319" t="str">
        <f>'F03 App Rev &amp; F03-01 Aud Pln'!B8</f>
        <v>ISO 9001:2015</v>
      </c>
      <c r="G3" s="320"/>
      <c r="H3" s="320"/>
      <c r="I3" s="320"/>
      <c r="J3" s="321"/>
      <c r="K3" s="321"/>
      <c r="L3" s="320"/>
      <c r="M3" s="320"/>
      <c r="N3" s="320"/>
      <c r="O3" s="322"/>
    </row>
    <row r="4" spans="1:16" ht="18" customHeight="1">
      <c r="A4" s="304" t="s">
        <v>63</v>
      </c>
      <c r="B4" s="304"/>
      <c r="C4" s="304"/>
      <c r="D4" s="304"/>
      <c r="E4" s="304"/>
      <c r="F4" s="304"/>
      <c r="G4" s="304"/>
      <c r="H4" s="304"/>
      <c r="I4" s="304"/>
      <c r="J4" s="304"/>
      <c r="K4" s="304"/>
      <c r="L4" s="304"/>
      <c r="M4" s="304"/>
      <c r="N4" s="304"/>
      <c r="O4" s="304"/>
    </row>
    <row r="5" spans="1:16" ht="18" customHeight="1">
      <c r="A5" s="306" t="s">
        <v>64</v>
      </c>
      <c r="B5" s="306" t="s">
        <v>33</v>
      </c>
      <c r="C5" s="306"/>
      <c r="D5" s="306"/>
      <c r="E5" s="306"/>
      <c r="F5" s="306" t="s">
        <v>65</v>
      </c>
      <c r="G5" s="306"/>
      <c r="H5" s="306"/>
      <c r="I5" s="306"/>
      <c r="J5" s="306" t="s">
        <v>21</v>
      </c>
      <c r="K5" s="306"/>
      <c r="L5" s="306"/>
      <c r="M5" s="306"/>
      <c r="N5" s="306"/>
      <c r="O5" s="306"/>
    </row>
    <row r="6" spans="1:16" ht="18" customHeight="1">
      <c r="A6" s="306"/>
      <c r="B6" s="306"/>
      <c r="C6" s="306"/>
      <c r="D6" s="306"/>
      <c r="E6" s="306"/>
      <c r="F6" s="306"/>
      <c r="G6" s="306"/>
      <c r="H6" s="306"/>
      <c r="I6" s="306"/>
      <c r="J6" s="305" t="s">
        <v>226</v>
      </c>
      <c r="K6" s="305"/>
      <c r="L6" s="305"/>
      <c r="M6" s="305" t="s">
        <v>227</v>
      </c>
      <c r="N6" s="305"/>
      <c r="O6" s="305"/>
    </row>
    <row r="7" spans="1:16" s="10" customFormat="1" ht="28.2" customHeight="1">
      <c r="A7" s="81">
        <v>1</v>
      </c>
      <c r="B7" s="302" t="s">
        <v>512</v>
      </c>
      <c r="C7" s="302"/>
      <c r="D7" s="302"/>
      <c r="E7" s="302"/>
      <c r="F7" s="302" t="s">
        <v>513</v>
      </c>
      <c r="G7" s="302"/>
      <c r="H7" s="302"/>
      <c r="I7" s="302"/>
      <c r="J7" s="302" t="s">
        <v>514</v>
      </c>
      <c r="K7" s="302"/>
      <c r="L7" s="302"/>
      <c r="M7" s="302" t="s">
        <v>514</v>
      </c>
      <c r="N7" s="302"/>
      <c r="O7" s="302"/>
    </row>
    <row r="8" spans="1:16" s="10" customFormat="1" ht="28.2" customHeight="1">
      <c r="A8" s="81"/>
      <c r="B8" s="302"/>
      <c r="C8" s="302"/>
      <c r="D8" s="302"/>
      <c r="E8" s="302"/>
      <c r="F8" s="302"/>
      <c r="G8" s="302"/>
      <c r="H8" s="302"/>
      <c r="I8" s="302"/>
      <c r="J8" s="302"/>
      <c r="K8" s="302"/>
      <c r="L8" s="302"/>
      <c r="M8" s="302"/>
      <c r="N8" s="302"/>
      <c r="O8" s="302"/>
    </row>
    <row r="9" spans="1:16" s="10" customFormat="1" ht="28.2" customHeight="1">
      <c r="A9" s="81"/>
      <c r="B9" s="316"/>
      <c r="C9" s="317"/>
      <c r="D9" s="317"/>
      <c r="E9" s="318"/>
      <c r="F9" s="302"/>
      <c r="G9" s="302"/>
      <c r="H9" s="302"/>
      <c r="I9" s="302"/>
      <c r="J9" s="302"/>
      <c r="K9" s="302"/>
      <c r="L9" s="302"/>
      <c r="M9" s="302"/>
      <c r="N9" s="302"/>
      <c r="O9" s="302"/>
    </row>
    <row r="10" spans="1:16" s="10" customFormat="1" ht="28.2" customHeight="1">
      <c r="A10" s="81"/>
      <c r="B10" s="302"/>
      <c r="C10" s="302"/>
      <c r="D10" s="302"/>
      <c r="E10" s="302"/>
      <c r="F10" s="302"/>
      <c r="G10" s="302"/>
      <c r="H10" s="302"/>
      <c r="I10" s="302"/>
      <c r="J10" s="302"/>
      <c r="K10" s="302"/>
      <c r="L10" s="302"/>
      <c r="M10" s="302"/>
      <c r="N10" s="302"/>
      <c r="O10" s="302"/>
    </row>
    <row r="11" spans="1:16" s="10" customFormat="1" ht="28.2" customHeight="1">
      <c r="A11" s="81"/>
      <c r="B11" s="302"/>
      <c r="C11" s="302"/>
      <c r="D11" s="302"/>
      <c r="E11" s="302"/>
      <c r="F11" s="302"/>
      <c r="G11" s="302"/>
      <c r="H11" s="302"/>
      <c r="I11" s="302"/>
      <c r="J11" s="302"/>
      <c r="K11" s="302"/>
      <c r="L11" s="302"/>
      <c r="M11" s="302"/>
      <c r="N11" s="302"/>
      <c r="O11" s="302"/>
    </row>
    <row r="12" spans="1:16" s="10" customFormat="1" ht="28.2" customHeight="1">
      <c r="A12" s="81"/>
      <c r="B12" s="302"/>
      <c r="C12" s="302"/>
      <c r="D12" s="302"/>
      <c r="E12" s="302"/>
      <c r="F12" s="302"/>
      <c r="G12" s="302"/>
      <c r="H12" s="302"/>
      <c r="I12" s="302"/>
      <c r="J12" s="302"/>
      <c r="K12" s="302"/>
      <c r="L12" s="302"/>
      <c r="M12" s="302"/>
      <c r="N12" s="302"/>
      <c r="O12" s="302"/>
    </row>
    <row r="13" spans="1:16" s="10" customFormat="1" ht="28.2" customHeight="1">
      <c r="A13" s="81"/>
      <c r="B13" s="302"/>
      <c r="C13" s="302"/>
      <c r="D13" s="302"/>
      <c r="E13" s="302"/>
      <c r="F13" s="302"/>
      <c r="G13" s="302"/>
      <c r="H13" s="302"/>
      <c r="I13" s="302"/>
      <c r="J13" s="302"/>
      <c r="K13" s="302"/>
      <c r="L13" s="302"/>
      <c r="M13" s="302"/>
      <c r="N13" s="302"/>
      <c r="O13" s="302"/>
    </row>
    <row r="14" spans="1:16" s="10" customFormat="1" ht="28.2" customHeight="1">
      <c r="A14" s="81"/>
      <c r="B14" s="302"/>
      <c r="C14" s="302"/>
      <c r="D14" s="302"/>
      <c r="E14" s="302"/>
      <c r="F14" s="302"/>
      <c r="G14" s="302"/>
      <c r="H14" s="302"/>
      <c r="I14" s="302"/>
      <c r="J14" s="302"/>
      <c r="K14" s="302"/>
      <c r="L14" s="302"/>
      <c r="M14" s="302"/>
      <c r="N14" s="302"/>
      <c r="O14" s="302"/>
    </row>
    <row r="15" spans="1:16" s="10" customFormat="1" ht="28.2" customHeight="1">
      <c r="A15" s="81"/>
      <c r="B15" s="302"/>
      <c r="C15" s="302"/>
      <c r="D15" s="302"/>
      <c r="E15" s="302"/>
      <c r="F15" s="302"/>
      <c r="G15" s="302"/>
      <c r="H15" s="302"/>
      <c r="I15" s="302"/>
      <c r="J15" s="302"/>
      <c r="K15" s="302"/>
      <c r="L15" s="302"/>
      <c r="M15" s="302"/>
      <c r="N15" s="302"/>
      <c r="O15" s="302"/>
    </row>
    <row r="16" spans="1:16" s="10" customFormat="1" ht="28.2" customHeight="1">
      <c r="A16" s="81"/>
      <c r="B16" s="302"/>
      <c r="C16" s="302"/>
      <c r="D16" s="302"/>
      <c r="E16" s="302"/>
      <c r="F16" s="302"/>
      <c r="G16" s="302"/>
      <c r="H16" s="302"/>
      <c r="I16" s="302"/>
      <c r="J16" s="302"/>
      <c r="K16" s="302"/>
      <c r="L16" s="302"/>
      <c r="M16" s="302"/>
      <c r="N16" s="302"/>
      <c r="O16" s="302"/>
    </row>
    <row r="17" spans="1:15" s="10" customFormat="1" ht="28.2" customHeight="1">
      <c r="A17" s="81"/>
      <c r="B17" s="302"/>
      <c r="C17" s="302"/>
      <c r="D17" s="302"/>
      <c r="E17" s="302"/>
      <c r="F17" s="302"/>
      <c r="G17" s="302"/>
      <c r="H17" s="302"/>
      <c r="I17" s="302"/>
      <c r="J17" s="302"/>
      <c r="K17" s="302"/>
      <c r="L17" s="302"/>
      <c r="M17" s="302"/>
      <c r="N17" s="302"/>
      <c r="O17" s="302"/>
    </row>
    <row r="18" spans="1:15" s="10" customFormat="1" ht="28.2" customHeight="1">
      <c r="A18" s="81"/>
      <c r="B18" s="302"/>
      <c r="C18" s="302"/>
      <c r="D18" s="302"/>
      <c r="E18" s="302"/>
      <c r="F18" s="302"/>
      <c r="G18" s="302"/>
      <c r="H18" s="302"/>
      <c r="I18" s="302"/>
      <c r="J18" s="302"/>
      <c r="K18" s="302"/>
      <c r="L18" s="302"/>
      <c r="M18" s="302"/>
      <c r="N18" s="302"/>
      <c r="O18" s="302"/>
    </row>
    <row r="19" spans="1:15" s="10" customFormat="1" ht="28.2" customHeight="1">
      <c r="A19" s="81"/>
      <c r="B19" s="302"/>
      <c r="C19" s="302"/>
      <c r="D19" s="302"/>
      <c r="E19" s="302"/>
      <c r="F19" s="302"/>
      <c r="G19" s="302"/>
      <c r="H19" s="302"/>
      <c r="I19" s="302"/>
      <c r="J19" s="302"/>
      <c r="K19" s="302"/>
      <c r="L19" s="302"/>
      <c r="M19" s="302"/>
      <c r="N19" s="302"/>
      <c r="O19" s="302"/>
    </row>
    <row r="20" spans="1:15" s="10" customFormat="1" ht="28.2" customHeight="1">
      <c r="A20" s="81"/>
      <c r="B20" s="302"/>
      <c r="C20" s="302"/>
      <c r="D20" s="302"/>
      <c r="E20" s="302"/>
      <c r="F20" s="302"/>
      <c r="G20" s="302"/>
      <c r="H20" s="302"/>
      <c r="I20" s="302"/>
      <c r="J20" s="302"/>
      <c r="K20" s="302"/>
      <c r="L20" s="302"/>
      <c r="M20" s="302"/>
      <c r="N20" s="302"/>
      <c r="O20" s="302"/>
    </row>
    <row r="21" spans="1:15" s="10" customFormat="1" ht="28.2" customHeight="1">
      <c r="A21" s="81"/>
      <c r="B21" s="302"/>
      <c r="C21" s="302"/>
      <c r="D21" s="302"/>
      <c r="E21" s="302"/>
      <c r="F21" s="302"/>
      <c r="G21" s="302"/>
      <c r="H21" s="302"/>
      <c r="I21" s="302"/>
      <c r="J21" s="302"/>
      <c r="K21" s="302"/>
      <c r="L21" s="302"/>
      <c r="M21" s="302"/>
      <c r="N21" s="302"/>
      <c r="O21" s="302"/>
    </row>
    <row r="22" spans="1:15" s="10" customFormat="1" ht="28.2" customHeight="1">
      <c r="A22" s="81"/>
      <c r="B22" s="302"/>
      <c r="C22" s="302"/>
      <c r="D22" s="302"/>
      <c r="E22" s="302"/>
      <c r="F22" s="302"/>
      <c r="G22" s="302"/>
      <c r="H22" s="302"/>
      <c r="I22" s="302"/>
      <c r="J22" s="302"/>
      <c r="K22" s="302"/>
      <c r="L22" s="302"/>
      <c r="M22" s="302"/>
      <c r="N22" s="302"/>
      <c r="O22" s="302"/>
    </row>
    <row r="23" spans="1:15" s="10" customFormat="1" ht="28.2" customHeight="1">
      <c r="A23" s="81"/>
      <c r="B23" s="302"/>
      <c r="C23" s="302"/>
      <c r="D23" s="302"/>
      <c r="E23" s="302"/>
      <c r="F23" s="302"/>
      <c r="G23" s="302"/>
      <c r="H23" s="302"/>
      <c r="I23" s="302"/>
      <c r="J23" s="302"/>
      <c r="K23" s="302"/>
      <c r="L23" s="302"/>
      <c r="M23" s="302"/>
      <c r="N23" s="302"/>
      <c r="O23" s="302"/>
    </row>
    <row r="24" spans="1:15" s="10" customFormat="1" ht="28.2" customHeight="1">
      <c r="A24" s="81"/>
      <c r="B24" s="302"/>
      <c r="C24" s="302"/>
      <c r="D24" s="302"/>
      <c r="E24" s="302"/>
      <c r="F24" s="302"/>
      <c r="G24" s="302"/>
      <c r="H24" s="302"/>
      <c r="I24" s="302"/>
      <c r="J24" s="302"/>
      <c r="K24" s="302"/>
      <c r="L24" s="302"/>
      <c r="M24" s="302"/>
      <c r="N24" s="302"/>
      <c r="O24" s="302"/>
    </row>
    <row r="25" spans="1:15" s="10" customFormat="1" ht="28.2" customHeight="1">
      <c r="A25" s="81"/>
      <c r="B25" s="302"/>
      <c r="C25" s="302"/>
      <c r="D25" s="302"/>
      <c r="E25" s="302"/>
      <c r="F25" s="302"/>
      <c r="G25" s="302"/>
      <c r="H25" s="302"/>
      <c r="I25" s="302"/>
      <c r="J25" s="302"/>
      <c r="K25" s="302"/>
      <c r="L25" s="302"/>
      <c r="M25" s="302"/>
      <c r="N25" s="302"/>
      <c r="O25" s="302"/>
    </row>
    <row r="26" spans="1:15" s="10" customFormat="1" ht="28.2" customHeight="1">
      <c r="A26" s="81"/>
      <c r="B26" s="302"/>
      <c r="C26" s="302"/>
      <c r="D26" s="302"/>
      <c r="E26" s="302"/>
      <c r="F26" s="302"/>
      <c r="G26" s="302"/>
      <c r="H26" s="302"/>
      <c r="I26" s="302"/>
      <c r="J26" s="302"/>
      <c r="K26" s="302"/>
      <c r="L26" s="302"/>
      <c r="M26" s="302"/>
      <c r="N26" s="302"/>
      <c r="O26" s="302"/>
    </row>
    <row r="27" spans="1:15" s="10" customFormat="1" ht="28.2" customHeight="1">
      <c r="A27" s="81"/>
      <c r="B27" s="302"/>
      <c r="C27" s="302"/>
      <c r="D27" s="302"/>
      <c r="E27" s="302"/>
      <c r="F27" s="302"/>
      <c r="G27" s="302"/>
      <c r="H27" s="302"/>
      <c r="I27" s="302"/>
      <c r="J27" s="302"/>
      <c r="K27" s="302"/>
      <c r="L27" s="302"/>
      <c r="M27" s="302"/>
      <c r="N27" s="302"/>
      <c r="O27" s="302"/>
    </row>
    <row r="28" spans="1:15" ht="15" customHeight="1">
      <c r="A28" s="323" t="s">
        <v>307</v>
      </c>
      <c r="B28" s="323"/>
      <c r="C28" s="323"/>
      <c r="D28" s="323"/>
      <c r="E28" s="323"/>
      <c r="F28" s="323"/>
      <c r="G28" s="323"/>
      <c r="H28" s="323"/>
      <c r="I28" s="323"/>
      <c r="J28" s="323"/>
      <c r="K28" s="323"/>
      <c r="L28" s="323"/>
      <c r="M28" s="323"/>
      <c r="N28" s="323"/>
      <c r="O28" s="323"/>
    </row>
    <row r="29" spans="1:15" ht="18" customHeight="1"/>
    <row r="30" spans="1:15" ht="18" customHeight="1"/>
    <row r="31" spans="1:15" ht="31.2" customHeight="1"/>
    <row r="32" spans="1:15" ht="16.2" customHeight="1"/>
    <row r="34" ht="28.95" customHeight="1"/>
    <row r="35" ht="18" customHeight="1"/>
    <row r="37" ht="31.2" customHeight="1"/>
  </sheetData>
  <sheetProtection selectLockedCells="1"/>
  <mergeCells count="99">
    <mergeCell ref="A28:O28"/>
    <mergeCell ref="J14:L14"/>
    <mergeCell ref="M14:O14"/>
    <mergeCell ref="B27:E27"/>
    <mergeCell ref="F27:I27"/>
    <mergeCell ref="J16:L16"/>
    <mergeCell ref="B14:E14"/>
    <mergeCell ref="F14:I14"/>
    <mergeCell ref="B22:E22"/>
    <mergeCell ref="F22:I22"/>
    <mergeCell ref="J22:L22"/>
    <mergeCell ref="M22:O22"/>
    <mergeCell ref="B19:E19"/>
    <mergeCell ref="B20:E20"/>
    <mergeCell ref="F20:I20"/>
    <mergeCell ref="J20:L20"/>
    <mergeCell ref="M7:O7"/>
    <mergeCell ref="F2:I2"/>
    <mergeCell ref="M20:O20"/>
    <mergeCell ref="B21:E21"/>
    <mergeCell ref="F21:I21"/>
    <mergeCell ref="J21:L21"/>
    <mergeCell ref="M21:O21"/>
    <mergeCell ref="M16:O16"/>
    <mergeCell ref="M13:O13"/>
    <mergeCell ref="B13:E13"/>
    <mergeCell ref="F3:O3"/>
    <mergeCell ref="F19:I19"/>
    <mergeCell ref="J19:L19"/>
    <mergeCell ref="M19:O19"/>
    <mergeCell ref="F9:I9"/>
    <mergeCell ref="J9:L9"/>
    <mergeCell ref="M12:O12"/>
    <mergeCell ref="B7:E7"/>
    <mergeCell ref="F7:I7"/>
    <mergeCell ref="J7:L7"/>
    <mergeCell ref="B16:E16"/>
    <mergeCell ref="F16:I16"/>
    <mergeCell ref="M8:O8"/>
    <mergeCell ref="B11:E11"/>
    <mergeCell ref="F11:I11"/>
    <mergeCell ref="M9:O9"/>
    <mergeCell ref="M10:O10"/>
    <mergeCell ref="B9:E9"/>
    <mergeCell ref="B10:E10"/>
    <mergeCell ref="J11:L11"/>
    <mergeCell ref="M11:O11"/>
    <mergeCell ref="B8:E8"/>
    <mergeCell ref="J26:L26"/>
    <mergeCell ref="M26:O26"/>
    <mergeCell ref="B24:E24"/>
    <mergeCell ref="F24:I24"/>
    <mergeCell ref="A1:O1"/>
    <mergeCell ref="A4:O4"/>
    <mergeCell ref="J6:L6"/>
    <mergeCell ref="M6:O6"/>
    <mergeCell ref="A5:A6"/>
    <mergeCell ref="B5:E6"/>
    <mergeCell ref="F5:I6"/>
    <mergeCell ref="J5:O5"/>
    <mergeCell ref="J2:K2"/>
    <mergeCell ref="L2:O2"/>
    <mergeCell ref="A3:E3"/>
    <mergeCell ref="A2:E2"/>
    <mergeCell ref="M24:O24"/>
    <mergeCell ref="B25:E25"/>
    <mergeCell ref="F25:I25"/>
    <mergeCell ref="J25:L25"/>
    <mergeCell ref="M25:O25"/>
    <mergeCell ref="F8:I8"/>
    <mergeCell ref="J8:L8"/>
    <mergeCell ref="B23:E23"/>
    <mergeCell ref="F23:I23"/>
    <mergeCell ref="J23:L23"/>
    <mergeCell ref="B12:E12"/>
    <mergeCell ref="B17:E17"/>
    <mergeCell ref="F17:I17"/>
    <mergeCell ref="F10:I10"/>
    <mergeCell ref="J10:L10"/>
    <mergeCell ref="F13:I13"/>
    <mergeCell ref="J13:L13"/>
    <mergeCell ref="F12:I12"/>
    <mergeCell ref="J12:L12"/>
    <mergeCell ref="J27:L27"/>
    <mergeCell ref="M27:O27"/>
    <mergeCell ref="B15:E15"/>
    <mergeCell ref="F15:I15"/>
    <mergeCell ref="J15:L15"/>
    <mergeCell ref="M15:O15"/>
    <mergeCell ref="J17:L17"/>
    <mergeCell ref="M17:O17"/>
    <mergeCell ref="B18:E18"/>
    <mergeCell ref="F18:I18"/>
    <mergeCell ref="J18:L18"/>
    <mergeCell ref="M18:O18"/>
    <mergeCell ref="M23:O23"/>
    <mergeCell ref="B26:E26"/>
    <mergeCell ref="F26:I26"/>
    <mergeCell ref="J24:L24"/>
  </mergeCells>
  <hyperlinks>
    <hyperlink ref="P1" location="'Index '!A1" display="Index"/>
  </hyperlinks>
  <pageMargins left="0.62992125984251968" right="0.27559055118110237" top="1.0236220472440944" bottom="0.74803149606299213" header="0.31496062992125984" footer="0.31496062992125984"/>
  <pageSetup paperSize="9" scale="88" fitToHeight="0" pageOrder="overThenDown" orientation="portrait" r:id="rId1"/>
  <headerFooter>
    <oddHeader xml:space="preserve">&amp;L&amp;G
</oddHeader>
    <oddFooter>Page &amp;P</oddFooter>
  </headerFooter>
  <legacyDrawingHF r:id="rId2"/>
</worksheet>
</file>

<file path=xl/worksheets/sheet8.xml><?xml version="1.0" encoding="utf-8"?>
<worksheet xmlns="http://schemas.openxmlformats.org/spreadsheetml/2006/main" xmlns:r="http://schemas.openxmlformats.org/officeDocument/2006/relationships">
  <sheetPr codeName="Sheet7">
    <pageSetUpPr fitToPage="1"/>
  </sheetPr>
  <dimension ref="A1:P72"/>
  <sheetViews>
    <sheetView showGridLines="0" topLeftCell="A46" zoomScaleNormal="100" workbookViewId="0">
      <selection activeCell="A55" sqref="A55:M55"/>
    </sheetView>
  </sheetViews>
  <sheetFormatPr defaultColWidth="11" defaultRowHeight="15.6"/>
  <cols>
    <col min="1" max="1" width="5.69921875" customWidth="1"/>
    <col min="2" max="2" width="23.5" customWidth="1"/>
    <col min="3" max="3" width="7.296875" customWidth="1"/>
    <col min="4" max="4" width="5.19921875" customWidth="1"/>
    <col min="5" max="5" width="6" customWidth="1"/>
    <col min="6" max="6" width="7.19921875" customWidth="1"/>
    <col min="7" max="7" width="3.69921875" customWidth="1"/>
    <col min="8" max="8" width="5.19921875" customWidth="1"/>
    <col min="9" max="9" width="8.19921875" customWidth="1"/>
    <col min="10" max="10" width="5.19921875" customWidth="1"/>
    <col min="11" max="11" width="3.69921875" customWidth="1"/>
    <col min="12" max="12" width="11.296875" customWidth="1"/>
    <col min="13" max="14" width="3.69921875" hidden="1" customWidth="1"/>
    <col min="15" max="15" width="7.19921875" customWidth="1"/>
  </cols>
  <sheetData>
    <row r="1" spans="1:16" ht="23.25" customHeight="1">
      <c r="A1" s="261" t="s">
        <v>66</v>
      </c>
      <c r="B1" s="262"/>
      <c r="C1" s="262"/>
      <c r="D1" s="262"/>
      <c r="E1" s="262"/>
      <c r="F1" s="262"/>
      <c r="G1" s="262"/>
      <c r="H1" s="262"/>
      <c r="I1" s="262"/>
      <c r="J1" s="262"/>
      <c r="K1" s="262"/>
      <c r="L1" s="262"/>
      <c r="M1" s="262"/>
      <c r="N1" s="262"/>
      <c r="O1" s="262"/>
      <c r="P1" s="38" t="s">
        <v>194</v>
      </c>
    </row>
    <row r="2" spans="1:16" ht="18" customHeight="1">
      <c r="A2" s="332" t="s">
        <v>58</v>
      </c>
      <c r="B2" s="332"/>
      <c r="C2" s="332"/>
      <c r="D2" s="332"/>
      <c r="E2" s="332"/>
      <c r="F2" s="332"/>
      <c r="G2" s="332"/>
      <c r="H2" s="332"/>
      <c r="I2" s="332"/>
      <c r="J2" s="332"/>
      <c r="K2" s="332"/>
      <c r="L2" s="332"/>
      <c r="M2" s="332"/>
      <c r="N2" s="332"/>
      <c r="O2" s="332"/>
    </row>
    <row r="3" spans="1:16" ht="18" customHeight="1">
      <c r="A3" s="29">
        <v>1.1000000000000001</v>
      </c>
      <c r="B3" s="263" t="s">
        <v>336</v>
      </c>
      <c r="C3" s="263"/>
      <c r="D3" s="268" t="str">
        <f>IF(ID=0, " ",ID)</f>
        <v xml:space="preserve"> </v>
      </c>
      <c r="E3" s="268"/>
      <c r="F3" s="268"/>
      <c r="G3" s="268"/>
      <c r="H3" s="268"/>
      <c r="I3" s="272"/>
      <c r="J3" s="273"/>
      <c r="K3" s="273"/>
      <c r="L3" s="273"/>
      <c r="M3" s="273"/>
      <c r="N3" s="273"/>
      <c r="O3" s="274"/>
    </row>
    <row r="4" spans="1:16" ht="42" customHeight="1">
      <c r="A4" s="29">
        <v>1.2</v>
      </c>
      <c r="B4" s="263" t="s">
        <v>29</v>
      </c>
      <c r="C4" s="263"/>
      <c r="D4" s="267" t="str">
        <f>IF(ORGN=0, " ",ORGN)</f>
        <v xml:space="preserve"> </v>
      </c>
      <c r="E4" s="267"/>
      <c r="F4" s="267"/>
      <c r="G4" s="267"/>
      <c r="H4" s="267"/>
      <c r="I4" s="267"/>
      <c r="J4" s="267"/>
      <c r="K4" s="267"/>
      <c r="L4" s="267"/>
      <c r="M4" s="267"/>
      <c r="N4" s="267"/>
      <c r="O4" s="267"/>
    </row>
    <row r="5" spans="1:16" ht="72" customHeight="1">
      <c r="A5" s="29">
        <v>1.3</v>
      </c>
      <c r="B5" s="263" t="s">
        <v>1</v>
      </c>
      <c r="C5" s="263"/>
      <c r="D5" s="267" t="str">
        <f>IF(ORGADD=0," ",ORGADD)</f>
        <v xml:space="preserve"> </v>
      </c>
      <c r="E5" s="267"/>
      <c r="F5" s="267"/>
      <c r="G5" s="267"/>
      <c r="H5" s="267"/>
      <c r="I5" s="267"/>
      <c r="J5" s="267"/>
      <c r="K5" s="267"/>
      <c r="L5" s="267"/>
      <c r="M5" s="267"/>
      <c r="N5" s="267"/>
      <c r="O5" s="267"/>
    </row>
    <row r="6" spans="1:16" ht="22.2" customHeight="1">
      <c r="A6" s="29">
        <v>1.4</v>
      </c>
      <c r="B6" s="263" t="s">
        <v>4</v>
      </c>
      <c r="C6" s="263"/>
      <c r="D6" s="267" t="str">
        <f>IF(CONTACTPERS=0, " ",CONTACTPERS)</f>
        <v xml:space="preserve"> </v>
      </c>
      <c r="E6" s="267"/>
      <c r="F6" s="267"/>
      <c r="G6" s="267"/>
      <c r="H6" s="267"/>
      <c r="I6" s="268" t="s">
        <v>34</v>
      </c>
      <c r="J6" s="268"/>
      <c r="K6" s="268"/>
      <c r="L6" s="288" t="str">
        <f>IF(CONTACTNUM=0, " ",CONTACTNUM)</f>
        <v xml:space="preserve"> </v>
      </c>
      <c r="M6" s="288"/>
      <c r="N6" s="288"/>
      <c r="O6" s="288"/>
    </row>
    <row r="7" spans="1:16" ht="18" customHeight="1">
      <c r="A7" s="29">
        <v>1.6</v>
      </c>
      <c r="B7" s="263" t="s">
        <v>30</v>
      </c>
      <c r="C7" s="263"/>
      <c r="D7" s="267" t="str">
        <f>IF(AUDITTYPE=0," ",AUDITTYPE)</f>
        <v>Stage I</v>
      </c>
      <c r="E7" s="267"/>
      <c r="F7" s="267"/>
      <c r="G7" s="267"/>
      <c r="H7" s="267"/>
      <c r="I7" s="267"/>
      <c r="J7" s="267"/>
      <c r="K7" s="267"/>
      <c r="L7" s="267"/>
      <c r="M7" s="267"/>
      <c r="N7" s="267"/>
      <c r="O7" s="267"/>
    </row>
    <row r="8" spans="1:16" ht="28.2" customHeight="1">
      <c r="A8" s="29">
        <v>1.8</v>
      </c>
      <c r="B8" s="268" t="s">
        <v>31</v>
      </c>
      <c r="C8" s="268"/>
      <c r="D8" s="269" t="str">
        <f>'F03 App Rev &amp; F03-01 Aud Pln'!B8</f>
        <v>ISO 9001:2015</v>
      </c>
      <c r="E8" s="270"/>
      <c r="F8" s="270"/>
      <c r="G8" s="270"/>
      <c r="H8" s="270"/>
      <c r="I8" s="270"/>
      <c r="J8" s="270"/>
      <c r="K8" s="270"/>
      <c r="L8" s="270"/>
      <c r="M8" s="270"/>
      <c r="N8" s="270"/>
      <c r="O8" s="271"/>
    </row>
    <row r="9" spans="1:16" ht="57" customHeight="1">
      <c r="A9" s="36" t="s">
        <v>118</v>
      </c>
      <c r="B9" s="263" t="s">
        <v>6</v>
      </c>
      <c r="C9" s="263"/>
      <c r="D9" s="266" t="str">
        <f>IF(SCOPE=0, " ",SCOPE)</f>
        <v xml:space="preserve"> </v>
      </c>
      <c r="E9" s="266"/>
      <c r="F9" s="266"/>
      <c r="G9" s="266"/>
      <c r="H9" s="266"/>
      <c r="I9" s="266"/>
      <c r="J9" s="266"/>
      <c r="K9" s="266"/>
      <c r="L9" s="266"/>
      <c r="M9" s="266"/>
      <c r="N9" s="266"/>
      <c r="O9" s="266"/>
    </row>
    <row r="10" spans="1:16" ht="28.95" customHeight="1">
      <c r="A10" s="29">
        <v>1.1100000000000001</v>
      </c>
      <c r="B10" s="263" t="s">
        <v>189</v>
      </c>
      <c r="C10" s="263"/>
      <c r="D10" s="267" t="str">
        <f>IF(ICCODE=0," ",ICCODE)</f>
        <v xml:space="preserve"> </v>
      </c>
      <c r="E10" s="267"/>
      <c r="F10" s="267"/>
      <c r="G10" s="267"/>
      <c r="H10" s="267"/>
      <c r="I10" s="267"/>
      <c r="J10" s="267"/>
      <c r="K10" s="267"/>
      <c r="L10" s="267"/>
      <c r="M10" s="267"/>
      <c r="N10" s="267"/>
      <c r="O10" s="267"/>
    </row>
    <row r="11" spans="1:16" ht="28.2" customHeight="1">
      <c r="A11" s="29">
        <v>1.1299999999999999</v>
      </c>
      <c r="B11" s="263" t="s">
        <v>32</v>
      </c>
      <c r="C11" s="263"/>
      <c r="D11" s="360" t="str">
        <f>IF(AUDITLANG=0," ",AUDITLANG)</f>
        <v>English</v>
      </c>
      <c r="E11" s="360"/>
      <c r="F11" s="360"/>
      <c r="G11" s="360"/>
      <c r="H11" s="360"/>
      <c r="I11" s="360"/>
      <c r="J11" s="360"/>
      <c r="K11" s="360"/>
      <c r="L11" s="360"/>
      <c r="M11" s="360"/>
      <c r="N11" s="360"/>
      <c r="O11" s="360"/>
    </row>
    <row r="12" spans="1:16" ht="22.2" customHeight="1">
      <c r="A12" s="29">
        <v>1.1399999999999999</v>
      </c>
      <c r="B12" s="263" t="s">
        <v>41</v>
      </c>
      <c r="C12" s="263"/>
      <c r="D12" s="267" t="str">
        <f>IF(ST1AUDDATE1=0," ",TEXT(ST1AUDDATE1,"dd/mm/yyy")&amp;" - " &amp;TEXT(ST1AUDDATE2,"dd/mm/yyyy"))</f>
        <v xml:space="preserve"> </v>
      </c>
      <c r="E12" s="267"/>
      <c r="F12" s="267"/>
      <c r="G12" s="267"/>
      <c r="H12" s="267"/>
      <c r="I12" s="267"/>
      <c r="J12" s="267"/>
      <c r="K12" s="267"/>
      <c r="L12" s="267"/>
      <c r="M12" s="267"/>
      <c r="N12" s="267"/>
      <c r="O12" s="267"/>
    </row>
    <row r="13" spans="1:16" ht="18" customHeight="1">
      <c r="A13" s="359" t="s">
        <v>277</v>
      </c>
      <c r="B13" s="359"/>
      <c r="C13" s="359"/>
      <c r="D13" s="359"/>
      <c r="E13" s="359"/>
      <c r="F13" s="359"/>
      <c r="G13" s="359"/>
      <c r="H13" s="359"/>
      <c r="I13" s="359"/>
      <c r="J13" s="359"/>
      <c r="K13" s="359"/>
      <c r="L13" s="359"/>
      <c r="M13" s="359"/>
      <c r="N13" s="359"/>
      <c r="O13" s="359"/>
    </row>
    <row r="14" spans="1:16" ht="18" customHeight="1">
      <c r="A14" s="199" t="s">
        <v>33</v>
      </c>
      <c r="B14" s="200"/>
      <c r="C14" s="199" t="s">
        <v>385</v>
      </c>
      <c r="D14" s="242"/>
      <c r="E14" s="242"/>
      <c r="F14" s="200"/>
      <c r="G14" s="199" t="s">
        <v>35</v>
      </c>
      <c r="H14" s="242"/>
      <c r="I14" s="242"/>
      <c r="J14" s="242"/>
      <c r="K14" s="200"/>
      <c r="L14" s="91"/>
      <c r="M14" s="91"/>
      <c r="N14" s="91"/>
      <c r="O14" s="91"/>
    </row>
    <row r="15" spans="1:16" ht="18" customHeight="1">
      <c r="A15" s="201"/>
      <c r="B15" s="202"/>
      <c r="C15" s="201"/>
      <c r="D15" s="243"/>
      <c r="E15" s="243"/>
      <c r="F15" s="202"/>
      <c r="G15" s="201"/>
      <c r="H15" s="243"/>
      <c r="I15" s="243"/>
      <c r="J15" s="243"/>
      <c r="K15" s="202"/>
      <c r="L15" s="91"/>
      <c r="M15" s="91"/>
      <c r="N15" s="91"/>
      <c r="O15" s="91"/>
    </row>
    <row r="16" spans="1:16" ht="18" customHeight="1">
      <c r="A16" s="212" t="str">
        <f>('F03 App Rev &amp; F03-01 Aud Pln'!A19:B19)</f>
        <v xml:space="preserve"> </v>
      </c>
      <c r="B16" s="213"/>
      <c r="C16" s="244" t="str">
        <f>('F03 App Rev &amp; F03-01 Aud Pln'!C19:D19)</f>
        <v xml:space="preserve"> </v>
      </c>
      <c r="D16" s="245"/>
      <c r="E16" s="245"/>
      <c r="F16" s="246"/>
      <c r="G16" s="210" t="str">
        <f>('F03 App Rev &amp; F03-01 Aud Pln'!E19)</f>
        <v xml:space="preserve"> </v>
      </c>
      <c r="H16" s="260"/>
      <c r="I16" s="260"/>
      <c r="J16" s="260"/>
      <c r="K16" s="211"/>
      <c r="L16" s="91"/>
      <c r="M16" s="91"/>
      <c r="N16" s="91"/>
      <c r="O16" s="91"/>
    </row>
    <row r="17" spans="1:15" ht="18" customHeight="1">
      <c r="A17" s="212" t="str">
        <f>('F03 App Rev &amp; F03-01 Aud Pln'!A20:B20)</f>
        <v xml:space="preserve"> </v>
      </c>
      <c r="B17" s="213"/>
      <c r="C17" s="244" t="str">
        <f>('F03 App Rev &amp; F03-01 Aud Pln'!C20:D20)</f>
        <v xml:space="preserve"> </v>
      </c>
      <c r="D17" s="245"/>
      <c r="E17" s="245"/>
      <c r="F17" s="246"/>
      <c r="G17" s="210" t="str">
        <f>('F03 App Rev &amp; F03-01 Aud Pln'!E20)</f>
        <v xml:space="preserve"> </v>
      </c>
      <c r="H17" s="260"/>
      <c r="I17" s="260"/>
      <c r="J17" s="260"/>
      <c r="K17" s="211"/>
      <c r="L17" s="91"/>
      <c r="M17" s="91"/>
      <c r="N17" s="91"/>
      <c r="O17" s="91"/>
    </row>
    <row r="18" spans="1:15" ht="18" customHeight="1">
      <c r="A18" s="212" t="str">
        <f>('F03 App Rev &amp; F03-01 Aud Pln'!A21:B21)</f>
        <v xml:space="preserve"> </v>
      </c>
      <c r="B18" s="213"/>
      <c r="C18" s="244" t="str">
        <f>('F03 App Rev &amp; F03-01 Aud Pln'!C21:D21)</f>
        <v xml:space="preserve"> </v>
      </c>
      <c r="D18" s="245"/>
      <c r="E18" s="245"/>
      <c r="F18" s="246"/>
      <c r="G18" s="210" t="str">
        <f>('F03 App Rev &amp; F03-01 Aud Pln'!E21)</f>
        <v xml:space="preserve"> </v>
      </c>
      <c r="H18" s="260"/>
      <c r="I18" s="260"/>
      <c r="J18" s="260"/>
      <c r="K18" s="211"/>
      <c r="L18" s="91"/>
      <c r="M18" s="91"/>
      <c r="N18" s="91"/>
      <c r="O18" s="91"/>
    </row>
    <row r="19" spans="1:15" ht="18" customHeight="1">
      <c r="A19" s="212" t="str">
        <f>('F03 App Rev &amp; F03-01 Aud Pln'!A22:B22)</f>
        <v xml:space="preserve"> </v>
      </c>
      <c r="B19" s="213"/>
      <c r="C19" s="244" t="str">
        <f>('F03 App Rev &amp; F03-01 Aud Pln'!C22:D22)</f>
        <v xml:space="preserve"> </v>
      </c>
      <c r="D19" s="245"/>
      <c r="E19" s="245"/>
      <c r="F19" s="246"/>
      <c r="G19" s="210" t="str">
        <f>('F03 App Rev &amp; F03-01 Aud Pln'!E22)</f>
        <v xml:space="preserve"> </v>
      </c>
      <c r="H19" s="260"/>
      <c r="I19" s="260"/>
      <c r="J19" s="260"/>
      <c r="K19" s="211"/>
      <c r="L19" s="91"/>
      <c r="M19" s="91"/>
      <c r="N19" s="91"/>
      <c r="O19" s="91"/>
    </row>
    <row r="20" spans="1:15" ht="19.2" customHeight="1">
      <c r="A20" s="212"/>
      <c r="B20" s="213"/>
      <c r="C20" s="244"/>
      <c r="D20" s="245"/>
      <c r="E20" s="245"/>
      <c r="F20" s="246"/>
      <c r="G20" s="244"/>
      <c r="H20" s="245"/>
      <c r="I20" s="245"/>
      <c r="J20" s="245"/>
      <c r="K20" s="246"/>
      <c r="L20" s="91"/>
      <c r="M20" s="91"/>
      <c r="N20" s="91"/>
      <c r="O20" s="91"/>
    </row>
    <row r="21" spans="1:15" ht="45" customHeight="1">
      <c r="A21" s="333" t="s">
        <v>59</v>
      </c>
      <c r="B21" s="333"/>
      <c r="C21" s="334" t="s">
        <v>155</v>
      </c>
      <c r="D21" s="335"/>
      <c r="E21" s="335"/>
      <c r="F21" s="335"/>
      <c r="G21" s="335"/>
      <c r="H21" s="335"/>
      <c r="I21" s="335"/>
      <c r="J21" s="335"/>
      <c r="K21" s="335"/>
      <c r="L21" s="335"/>
      <c r="M21" s="335"/>
      <c r="N21" s="335"/>
      <c r="O21" s="336"/>
    </row>
    <row r="22" spans="1:15" ht="95.55" customHeight="1">
      <c r="A22" s="333" t="s">
        <v>154</v>
      </c>
      <c r="B22" s="333"/>
      <c r="C22" s="334" t="str">
        <f>IF(BAO=0, " ",BAO)</f>
        <v xml:space="preserve"> </v>
      </c>
      <c r="D22" s="335"/>
      <c r="E22" s="335"/>
      <c r="F22" s="335"/>
      <c r="G22" s="335"/>
      <c r="H22" s="335"/>
      <c r="I22" s="335"/>
      <c r="J22" s="335"/>
      <c r="K22" s="335"/>
      <c r="L22" s="335"/>
      <c r="M22" s="335"/>
      <c r="N22" s="335"/>
      <c r="O22" s="336"/>
    </row>
    <row r="23" spans="1:15" ht="22.5" customHeight="1">
      <c r="A23" s="337" t="s">
        <v>156</v>
      </c>
      <c r="B23" s="338"/>
      <c r="C23" s="338"/>
      <c r="D23" s="338"/>
      <c r="E23" s="338"/>
      <c r="F23" s="338"/>
      <c r="G23" s="338"/>
      <c r="H23" s="338"/>
      <c r="I23" s="338"/>
      <c r="J23" s="338"/>
      <c r="K23" s="338"/>
      <c r="L23" s="338"/>
      <c r="M23" s="338"/>
      <c r="N23" s="338"/>
      <c r="O23" s="339"/>
    </row>
    <row r="24" spans="1:15" ht="23.25" customHeight="1">
      <c r="A24" s="340" t="s">
        <v>157</v>
      </c>
      <c r="B24" s="338"/>
      <c r="C24" s="338"/>
      <c r="D24" s="338"/>
      <c r="E24" s="338"/>
      <c r="F24" s="338"/>
      <c r="G24" s="338"/>
      <c r="H24" s="338"/>
      <c r="I24" s="338"/>
      <c r="J24" s="338"/>
      <c r="K24" s="338"/>
      <c r="L24" s="338"/>
      <c r="M24" s="338"/>
      <c r="N24" s="338"/>
      <c r="O24" s="339"/>
    </row>
    <row r="25" spans="1:15" ht="60.75" customHeight="1">
      <c r="A25" s="349" t="s">
        <v>158</v>
      </c>
      <c r="B25" s="350"/>
      <c r="C25" s="341" t="s">
        <v>162</v>
      </c>
      <c r="D25" s="342"/>
      <c r="E25" s="342"/>
      <c r="F25" s="342"/>
      <c r="G25" s="342"/>
      <c r="H25" s="342"/>
      <c r="I25" s="342"/>
      <c r="J25" s="342"/>
      <c r="K25" s="342"/>
      <c r="L25" s="342"/>
      <c r="M25" s="342"/>
      <c r="N25" s="342"/>
      <c r="O25" s="343"/>
    </row>
    <row r="26" spans="1:15" ht="60.75" customHeight="1">
      <c r="A26" s="349" t="s">
        <v>159</v>
      </c>
      <c r="B26" s="350"/>
      <c r="C26" s="341" t="s">
        <v>117</v>
      </c>
      <c r="D26" s="342"/>
      <c r="E26" s="342"/>
      <c r="F26" s="342"/>
      <c r="G26" s="342"/>
      <c r="H26" s="342"/>
      <c r="I26" s="342"/>
      <c r="J26" s="342"/>
      <c r="K26" s="342"/>
      <c r="L26" s="342"/>
      <c r="M26" s="342"/>
      <c r="N26" s="342"/>
      <c r="O26" s="343"/>
    </row>
    <row r="27" spans="1:15" ht="60.75" customHeight="1">
      <c r="A27" s="349" t="s">
        <v>160</v>
      </c>
      <c r="B27" s="350"/>
      <c r="C27" s="341" t="s">
        <v>117</v>
      </c>
      <c r="D27" s="342"/>
      <c r="E27" s="342"/>
      <c r="F27" s="342"/>
      <c r="G27" s="342"/>
      <c r="H27" s="342"/>
      <c r="I27" s="342"/>
      <c r="J27" s="342"/>
      <c r="K27" s="342"/>
      <c r="L27" s="342"/>
      <c r="M27" s="342"/>
      <c r="N27" s="342"/>
      <c r="O27" s="343"/>
    </row>
    <row r="28" spans="1:15" ht="60.75" customHeight="1">
      <c r="A28" s="349" t="s">
        <v>161</v>
      </c>
      <c r="B28" s="350"/>
      <c r="C28" s="341" t="s">
        <v>68</v>
      </c>
      <c r="D28" s="342"/>
      <c r="E28" s="342"/>
      <c r="F28" s="342"/>
      <c r="G28" s="342"/>
      <c r="H28" s="342"/>
      <c r="I28" s="342"/>
      <c r="J28" s="342"/>
      <c r="K28" s="342"/>
      <c r="L28" s="342"/>
      <c r="M28" s="342"/>
      <c r="N28" s="342"/>
      <c r="O28" s="343"/>
    </row>
    <row r="29" spans="1:15" ht="27.45" customHeight="1">
      <c r="A29" s="354" t="s">
        <v>291</v>
      </c>
      <c r="B29" s="353"/>
      <c r="C29" s="353"/>
      <c r="D29" s="353"/>
      <c r="E29" s="353"/>
      <c r="F29" s="353"/>
      <c r="G29" s="353"/>
      <c r="H29" s="353"/>
      <c r="I29" s="353"/>
      <c r="J29" s="353"/>
      <c r="K29" s="353"/>
      <c r="L29" s="353"/>
      <c r="M29" s="353"/>
      <c r="N29" s="353"/>
      <c r="O29" s="355"/>
    </row>
    <row r="30" spans="1:15" ht="27.45" customHeight="1">
      <c r="A30" s="351" t="s">
        <v>292</v>
      </c>
      <c r="B30" s="352"/>
      <c r="C30" s="352"/>
      <c r="D30" s="352"/>
      <c r="E30" s="352"/>
      <c r="F30" s="352"/>
      <c r="G30" s="352"/>
      <c r="H30" s="352"/>
      <c r="I30" s="352"/>
      <c r="J30" s="352"/>
      <c r="K30" s="352"/>
      <c r="L30" s="352"/>
      <c r="M30" s="66"/>
      <c r="N30" s="66"/>
      <c r="O30" s="67">
        <v>0</v>
      </c>
    </row>
    <row r="31" spans="1:15" ht="27.45" customHeight="1">
      <c r="A31" s="351" t="s">
        <v>293</v>
      </c>
      <c r="B31" s="352"/>
      <c r="C31" s="352"/>
      <c r="D31" s="352"/>
      <c r="E31" s="352"/>
      <c r="F31" s="352"/>
      <c r="G31" s="352"/>
      <c r="H31" s="352"/>
      <c r="I31" s="352"/>
      <c r="J31" s="352"/>
      <c r="K31" s="352"/>
      <c r="L31" s="352"/>
      <c r="M31" s="66"/>
      <c r="N31" s="66"/>
      <c r="O31" s="67">
        <v>0</v>
      </c>
    </row>
    <row r="32" spans="1:15" ht="27.45" customHeight="1">
      <c r="A32" s="351" t="s">
        <v>294</v>
      </c>
      <c r="B32" s="353"/>
      <c r="C32" s="353"/>
      <c r="D32" s="353"/>
      <c r="E32" s="353"/>
      <c r="F32" s="353"/>
      <c r="G32" s="353"/>
      <c r="H32" s="353"/>
      <c r="I32" s="353"/>
      <c r="J32" s="353"/>
      <c r="K32" s="353"/>
      <c r="L32" s="353"/>
      <c r="M32" s="66"/>
      <c r="N32" s="66"/>
      <c r="O32" s="67" t="str">
        <f>IF(OBSQTY=0, " ",OBSQTY)</f>
        <v>N/A</v>
      </c>
    </row>
    <row r="33" spans="1:15" ht="15.45" customHeight="1">
      <c r="A33" s="354" t="s">
        <v>163</v>
      </c>
      <c r="B33" s="353"/>
      <c r="C33" s="353"/>
      <c r="D33" s="353"/>
      <c r="E33" s="353"/>
      <c r="F33" s="353"/>
      <c r="G33" s="353"/>
      <c r="H33" s="353"/>
      <c r="I33" s="353"/>
      <c r="J33" s="353"/>
      <c r="K33" s="353"/>
      <c r="L33" s="353"/>
      <c r="M33" s="353"/>
      <c r="N33" s="353"/>
      <c r="O33" s="355"/>
    </row>
    <row r="34" spans="1:15" ht="19.5" customHeight="1">
      <c r="A34" s="346" t="s">
        <v>164</v>
      </c>
      <c r="B34" s="347"/>
      <c r="C34" s="347"/>
      <c r="D34" s="347"/>
      <c r="E34" s="347"/>
      <c r="F34" s="347"/>
      <c r="G34" s="347"/>
      <c r="H34" s="347"/>
      <c r="I34" s="347"/>
      <c r="J34" s="347"/>
      <c r="K34" s="347"/>
      <c r="L34" s="347"/>
      <c r="M34" s="348"/>
      <c r="N34" s="344" t="s">
        <v>22</v>
      </c>
      <c r="O34" s="345"/>
    </row>
    <row r="35" spans="1:15" ht="30.75" customHeight="1">
      <c r="A35" s="356" t="s">
        <v>228</v>
      </c>
      <c r="B35" s="357"/>
      <c r="C35" s="357"/>
      <c r="D35" s="357"/>
      <c r="E35" s="357"/>
      <c r="F35" s="357"/>
      <c r="G35" s="357"/>
      <c r="H35" s="357"/>
      <c r="I35" s="357"/>
      <c r="J35" s="357"/>
      <c r="K35" s="357"/>
      <c r="L35" s="357"/>
      <c r="M35" s="358"/>
      <c r="N35" s="344"/>
      <c r="O35" s="345"/>
    </row>
    <row r="36" spans="1:15" ht="18.75" customHeight="1">
      <c r="A36" s="324" t="s">
        <v>165</v>
      </c>
      <c r="B36" s="324"/>
      <c r="C36" s="324"/>
      <c r="D36" s="324"/>
      <c r="E36" s="324"/>
      <c r="F36" s="324"/>
      <c r="G36" s="324"/>
      <c r="H36" s="324"/>
      <c r="I36" s="324"/>
      <c r="J36" s="324"/>
      <c r="K36" s="324"/>
      <c r="L36" s="324"/>
      <c r="M36" s="324"/>
      <c r="N36" s="328"/>
      <c r="O36" s="328"/>
    </row>
    <row r="37" spans="1:15" ht="30" customHeight="1">
      <c r="A37" s="332" t="s">
        <v>278</v>
      </c>
      <c r="B37" s="332"/>
      <c r="C37" s="332"/>
      <c r="D37" s="332"/>
      <c r="E37" s="332"/>
      <c r="F37" s="332"/>
      <c r="G37" s="332"/>
      <c r="H37" s="332"/>
      <c r="I37" s="332"/>
      <c r="J37" s="332"/>
      <c r="K37" s="332"/>
      <c r="L37" s="332"/>
      <c r="M37" s="332"/>
      <c r="N37" s="332"/>
      <c r="O37" s="332"/>
    </row>
    <row r="38" spans="1:15" ht="25.95" customHeight="1">
      <c r="A38" s="1" t="s">
        <v>64</v>
      </c>
      <c r="B38" s="329" t="s">
        <v>71</v>
      </c>
      <c r="C38" s="330"/>
      <c r="D38" s="330"/>
      <c r="E38" s="330"/>
      <c r="F38" s="330"/>
      <c r="G38" s="330"/>
      <c r="H38" s="331"/>
      <c r="I38" s="329" t="s">
        <v>69</v>
      </c>
      <c r="J38" s="330"/>
      <c r="K38" s="330"/>
      <c r="L38" s="331"/>
      <c r="M38" s="329" t="s">
        <v>100</v>
      </c>
      <c r="N38" s="330"/>
      <c r="O38" s="331"/>
    </row>
    <row r="39" spans="1:15" ht="28.2" customHeight="1">
      <c r="A39" s="12"/>
      <c r="B39" s="325" t="s">
        <v>129</v>
      </c>
      <c r="C39" s="326"/>
      <c r="D39" s="326"/>
      <c r="E39" s="326"/>
      <c r="F39" s="326"/>
      <c r="G39" s="326"/>
      <c r="H39" s="327"/>
      <c r="I39" s="325"/>
      <c r="J39" s="326"/>
      <c r="K39" s="326"/>
      <c r="L39" s="327"/>
      <c r="M39" s="325"/>
      <c r="N39" s="326"/>
      <c r="O39" s="327"/>
    </row>
    <row r="40" spans="1:15" ht="28.2" customHeight="1">
      <c r="A40" s="12"/>
      <c r="B40" s="325"/>
      <c r="C40" s="326"/>
      <c r="D40" s="326"/>
      <c r="E40" s="326"/>
      <c r="F40" s="326"/>
      <c r="G40" s="326"/>
      <c r="H40" s="327"/>
      <c r="I40" s="325"/>
      <c r="J40" s="326"/>
      <c r="K40" s="326"/>
      <c r="L40" s="327"/>
      <c r="M40" s="325"/>
      <c r="N40" s="326"/>
      <c r="O40" s="327"/>
    </row>
    <row r="41" spans="1:15" ht="28.2" customHeight="1">
      <c r="A41" s="12"/>
      <c r="B41" s="325"/>
      <c r="C41" s="326"/>
      <c r="D41" s="326"/>
      <c r="E41" s="326"/>
      <c r="F41" s="326"/>
      <c r="G41" s="326"/>
      <c r="H41" s="327"/>
      <c r="I41" s="325"/>
      <c r="J41" s="326"/>
      <c r="K41" s="326"/>
      <c r="L41" s="327"/>
      <c r="M41" s="325"/>
      <c r="N41" s="326"/>
      <c r="O41" s="327"/>
    </row>
    <row r="42" spans="1:15" ht="28.2" customHeight="1">
      <c r="A42" s="12"/>
      <c r="B42" s="325"/>
      <c r="C42" s="326"/>
      <c r="D42" s="326"/>
      <c r="E42" s="326"/>
      <c r="F42" s="326"/>
      <c r="G42" s="326"/>
      <c r="H42" s="327"/>
      <c r="I42" s="325"/>
      <c r="J42" s="326"/>
      <c r="K42" s="326"/>
      <c r="L42" s="327"/>
      <c r="M42" s="325"/>
      <c r="N42" s="326"/>
      <c r="O42" s="327"/>
    </row>
    <row r="43" spans="1:15" ht="28.2" customHeight="1">
      <c r="A43" s="12"/>
      <c r="B43" s="325"/>
      <c r="C43" s="326"/>
      <c r="D43" s="326"/>
      <c r="E43" s="326"/>
      <c r="F43" s="326"/>
      <c r="G43" s="326"/>
      <c r="H43" s="327"/>
      <c r="I43" s="325"/>
      <c r="J43" s="326"/>
      <c r="K43" s="326"/>
      <c r="L43" s="327"/>
      <c r="M43" s="325"/>
      <c r="N43" s="326"/>
      <c r="O43" s="327"/>
    </row>
    <row r="44" spans="1:15">
      <c r="A44" s="367" t="s">
        <v>279</v>
      </c>
      <c r="B44" s="367"/>
      <c r="C44" s="367"/>
      <c r="D44" s="367"/>
      <c r="E44" s="367"/>
      <c r="F44" s="367"/>
      <c r="G44" s="367"/>
      <c r="H44" s="367"/>
      <c r="I44" s="367"/>
      <c r="J44" s="367"/>
      <c r="K44" s="367"/>
      <c r="L44" s="367"/>
      <c r="M44" s="367"/>
      <c r="N44" s="367"/>
      <c r="O44" s="367"/>
    </row>
    <row r="45" spans="1:15" ht="36.450000000000003" customHeight="1">
      <c r="A45" s="28" t="s">
        <v>104</v>
      </c>
      <c r="B45" s="368" t="s">
        <v>122</v>
      </c>
      <c r="C45" s="369"/>
      <c r="D45" s="369"/>
      <c r="E45" s="369"/>
      <c r="F45" s="369"/>
      <c r="G45" s="369"/>
      <c r="H45" s="369"/>
      <c r="I45" s="369"/>
      <c r="J45" s="369"/>
      <c r="K45" s="373" t="s">
        <v>103</v>
      </c>
      <c r="L45" s="373"/>
      <c r="M45" s="373" t="s">
        <v>70</v>
      </c>
      <c r="N45" s="373"/>
      <c r="O45" s="373"/>
    </row>
    <row r="46" spans="1:15" ht="36.450000000000003" customHeight="1">
      <c r="A46" s="77"/>
      <c r="B46" s="370" t="str">
        <f>IF(ST1OBS1=0, " ",ST1OBS1)</f>
        <v>N/A</v>
      </c>
      <c r="C46" s="371"/>
      <c r="D46" s="371"/>
      <c r="E46" s="371"/>
      <c r="F46" s="371"/>
      <c r="G46" s="371"/>
      <c r="H46" s="371"/>
      <c r="I46" s="371"/>
      <c r="J46" s="371"/>
      <c r="K46" s="372" t="str">
        <f>IF(STANDARD1=0, " ",STANDARD1)</f>
        <v xml:space="preserve"> </v>
      </c>
      <c r="L46" s="372"/>
      <c r="M46" s="78"/>
      <c r="N46" s="78"/>
      <c r="O46" s="78" t="str">
        <f>IF(ST1CLAUSE1=0, " ",ST1CLAUSE1)</f>
        <v xml:space="preserve"> </v>
      </c>
    </row>
    <row r="47" spans="1:15" ht="36.450000000000003" customHeight="1">
      <c r="A47" s="77"/>
      <c r="B47" s="370" t="str">
        <f>IF(ST1OBS2=0, " ",ST1OBS2)</f>
        <v xml:space="preserve"> </v>
      </c>
      <c r="C47" s="371"/>
      <c r="D47" s="371"/>
      <c r="E47" s="371"/>
      <c r="F47" s="371"/>
      <c r="G47" s="371"/>
      <c r="H47" s="371"/>
      <c r="I47" s="371"/>
      <c r="J47" s="371"/>
      <c r="K47" s="372" t="str">
        <f>IF(STANDARD2=0, " ",STANDARD2)</f>
        <v xml:space="preserve"> </v>
      </c>
      <c r="L47" s="372"/>
      <c r="M47" s="78"/>
      <c r="N47" s="78"/>
      <c r="O47" s="78" t="str">
        <f>IF(ST1CLAUSE2=0, " ",ST1CLAUSE2)</f>
        <v xml:space="preserve"> </v>
      </c>
    </row>
    <row r="48" spans="1:15" ht="25.5" customHeight="1">
      <c r="A48" s="49" t="s">
        <v>142</v>
      </c>
      <c r="B48" s="50" t="s">
        <v>76</v>
      </c>
      <c r="C48" s="364" t="s">
        <v>232</v>
      </c>
      <c r="D48" s="365"/>
      <c r="E48" s="365"/>
      <c r="F48" s="365"/>
      <c r="G48" s="365"/>
      <c r="H48" s="365"/>
      <c r="I48" s="365"/>
      <c r="J48" s="365"/>
      <c r="K48" s="365"/>
      <c r="L48" s="365"/>
      <c r="M48" s="365"/>
      <c r="N48" s="365"/>
      <c r="O48" s="366"/>
    </row>
    <row r="49" spans="1:16" ht="268.05" customHeight="1">
      <c r="A49" s="32" t="s">
        <v>119</v>
      </c>
      <c r="B49" s="57" t="s">
        <v>231</v>
      </c>
      <c r="C49" s="361"/>
      <c r="D49" s="362"/>
      <c r="E49" s="362"/>
      <c r="F49" s="362"/>
      <c r="G49" s="362"/>
      <c r="H49" s="362"/>
      <c r="I49" s="362"/>
      <c r="J49" s="362"/>
      <c r="K49" s="362"/>
      <c r="L49" s="362"/>
      <c r="M49" s="362"/>
      <c r="N49" s="362"/>
      <c r="O49" s="363"/>
    </row>
    <row r="50" spans="1:16" ht="62.4">
      <c r="A50" s="32" t="s">
        <v>255</v>
      </c>
      <c r="B50" s="57" t="s">
        <v>256</v>
      </c>
      <c r="C50" s="361"/>
      <c r="D50" s="362"/>
      <c r="E50" s="362"/>
      <c r="F50" s="362"/>
      <c r="G50" s="362"/>
      <c r="H50" s="362"/>
      <c r="I50" s="362"/>
      <c r="J50" s="362"/>
      <c r="K50" s="362"/>
      <c r="L50" s="362"/>
      <c r="M50" s="362"/>
      <c r="N50" s="362"/>
      <c r="O50" s="363"/>
    </row>
    <row r="51" spans="1:16" ht="78">
      <c r="A51" s="32" t="s">
        <v>81</v>
      </c>
      <c r="B51" s="46" t="s">
        <v>127</v>
      </c>
      <c r="C51" s="361"/>
      <c r="D51" s="362"/>
      <c r="E51" s="362"/>
      <c r="F51" s="362"/>
      <c r="G51" s="362"/>
      <c r="H51" s="362"/>
      <c r="I51" s="362"/>
      <c r="J51" s="362"/>
      <c r="K51" s="362"/>
      <c r="L51" s="362"/>
      <c r="M51" s="362"/>
      <c r="N51" s="362"/>
      <c r="O51" s="363"/>
    </row>
    <row r="52" spans="1:16" ht="31.2">
      <c r="A52" s="32" t="s">
        <v>82</v>
      </c>
      <c r="B52" s="46" t="s">
        <v>233</v>
      </c>
      <c r="C52" s="361"/>
      <c r="D52" s="362"/>
      <c r="E52" s="362"/>
      <c r="F52" s="362"/>
      <c r="G52" s="362"/>
      <c r="H52" s="362"/>
      <c r="I52" s="362"/>
      <c r="J52" s="362"/>
      <c r="K52" s="362"/>
      <c r="L52" s="362"/>
      <c r="M52" s="362"/>
      <c r="N52" s="362"/>
      <c r="O52" s="363"/>
    </row>
    <row r="53" spans="1:16" ht="56.55" customHeight="1">
      <c r="A53" s="32" t="s">
        <v>251</v>
      </c>
      <c r="B53" s="47" t="s">
        <v>252</v>
      </c>
      <c r="C53" s="361"/>
      <c r="D53" s="362"/>
      <c r="E53" s="362"/>
      <c r="F53" s="362"/>
      <c r="G53" s="362"/>
      <c r="H53" s="362"/>
      <c r="I53" s="362"/>
      <c r="J53" s="362"/>
      <c r="K53" s="362"/>
      <c r="L53" s="362"/>
      <c r="M53" s="362"/>
      <c r="N53" s="362"/>
      <c r="O53" s="363"/>
    </row>
    <row r="54" spans="1:16" ht="51.6" customHeight="1">
      <c r="A54" s="32" t="s">
        <v>250</v>
      </c>
      <c r="B54" s="46" t="s">
        <v>234</v>
      </c>
      <c r="C54" s="361"/>
      <c r="D54" s="362"/>
      <c r="E54" s="362"/>
      <c r="F54" s="362"/>
      <c r="G54" s="362"/>
      <c r="H54" s="362"/>
      <c r="I54" s="362"/>
      <c r="J54" s="362"/>
      <c r="K54" s="362"/>
      <c r="L54" s="362"/>
      <c r="M54" s="362"/>
      <c r="N54" s="362"/>
      <c r="O54" s="363"/>
      <c r="P54" s="37"/>
    </row>
    <row r="55" spans="1:16">
      <c r="A55" s="32" t="s">
        <v>83</v>
      </c>
      <c r="B55" s="46" t="s">
        <v>235</v>
      </c>
      <c r="C55" s="361"/>
      <c r="D55" s="362"/>
      <c r="E55" s="362"/>
      <c r="F55" s="362"/>
      <c r="G55" s="362"/>
      <c r="H55" s="362"/>
      <c r="I55" s="362"/>
      <c r="J55" s="362"/>
      <c r="K55" s="362"/>
      <c r="L55" s="362"/>
      <c r="M55" s="362"/>
      <c r="N55" s="362"/>
      <c r="O55" s="363"/>
    </row>
    <row r="56" spans="1:16" ht="208.95" customHeight="1">
      <c r="A56" s="32" t="s">
        <v>84</v>
      </c>
      <c r="B56" s="47" t="s">
        <v>236</v>
      </c>
      <c r="C56" s="361"/>
      <c r="D56" s="362"/>
      <c r="E56" s="362"/>
      <c r="F56" s="362"/>
      <c r="G56" s="362"/>
      <c r="H56" s="362"/>
      <c r="I56" s="362"/>
      <c r="J56" s="362"/>
      <c r="K56" s="362"/>
      <c r="L56" s="362"/>
      <c r="M56" s="362"/>
      <c r="N56" s="362"/>
      <c r="O56" s="363"/>
    </row>
    <row r="57" spans="1:16" ht="41.25" customHeight="1">
      <c r="A57" s="32" t="s">
        <v>85</v>
      </c>
      <c r="B57" s="47" t="s">
        <v>253</v>
      </c>
      <c r="C57" s="361"/>
      <c r="D57" s="362"/>
      <c r="E57" s="362"/>
      <c r="F57" s="362"/>
      <c r="G57" s="362"/>
      <c r="H57" s="362"/>
      <c r="I57" s="362"/>
      <c r="J57" s="362"/>
      <c r="K57" s="362"/>
      <c r="L57" s="362"/>
      <c r="M57" s="362"/>
      <c r="N57" s="362"/>
      <c r="O57" s="363"/>
    </row>
    <row r="58" spans="1:16" ht="31.95" customHeight="1">
      <c r="A58" s="32" t="s">
        <v>229</v>
      </c>
      <c r="B58" s="47" t="s">
        <v>116</v>
      </c>
      <c r="C58" s="361"/>
      <c r="D58" s="362"/>
      <c r="E58" s="362"/>
      <c r="F58" s="362"/>
      <c r="G58" s="362"/>
      <c r="H58" s="362"/>
      <c r="I58" s="362"/>
      <c r="J58" s="362"/>
      <c r="K58" s="362"/>
      <c r="L58" s="362"/>
      <c r="M58" s="362"/>
      <c r="N58" s="362"/>
      <c r="O58" s="363"/>
    </row>
    <row r="59" spans="1:16" ht="34.5" customHeight="1">
      <c r="A59" s="32" t="s">
        <v>230</v>
      </c>
      <c r="B59" s="47" t="s">
        <v>112</v>
      </c>
      <c r="C59" s="361"/>
      <c r="D59" s="362"/>
      <c r="E59" s="362"/>
      <c r="F59" s="362"/>
      <c r="G59" s="362"/>
      <c r="H59" s="362"/>
      <c r="I59" s="362"/>
      <c r="J59" s="362"/>
      <c r="K59" s="362"/>
      <c r="L59" s="362"/>
      <c r="M59" s="362"/>
      <c r="N59" s="362"/>
      <c r="O59" s="363"/>
    </row>
    <row r="60" spans="1:16" ht="36" customHeight="1">
      <c r="A60" s="32" t="s">
        <v>88</v>
      </c>
      <c r="B60" s="47" t="s">
        <v>237</v>
      </c>
      <c r="C60" s="361"/>
      <c r="D60" s="362"/>
      <c r="E60" s="362"/>
      <c r="F60" s="362"/>
      <c r="G60" s="362"/>
      <c r="H60" s="362"/>
      <c r="I60" s="362"/>
      <c r="J60" s="362"/>
      <c r="K60" s="362"/>
      <c r="L60" s="362"/>
      <c r="M60" s="362"/>
      <c r="N60" s="362"/>
      <c r="O60" s="363"/>
    </row>
    <row r="61" spans="1:16" ht="31.2">
      <c r="A61" s="32" t="s">
        <v>89</v>
      </c>
      <c r="B61" s="47" t="s">
        <v>238</v>
      </c>
      <c r="C61" s="361"/>
      <c r="D61" s="362"/>
      <c r="E61" s="362"/>
      <c r="F61" s="362"/>
      <c r="G61" s="362"/>
      <c r="H61" s="362"/>
      <c r="I61" s="362"/>
      <c r="J61" s="362"/>
      <c r="K61" s="362"/>
      <c r="L61" s="362"/>
      <c r="M61" s="362"/>
      <c r="N61" s="362"/>
      <c r="O61" s="363"/>
    </row>
    <row r="62" spans="1:16" ht="221.25" customHeight="1">
      <c r="A62" s="32" t="s">
        <v>90</v>
      </c>
      <c r="B62" s="47" t="s">
        <v>239</v>
      </c>
      <c r="C62" s="361"/>
      <c r="D62" s="362"/>
      <c r="E62" s="362"/>
      <c r="F62" s="362"/>
      <c r="G62" s="362"/>
      <c r="H62" s="362"/>
      <c r="I62" s="362"/>
      <c r="J62" s="362"/>
      <c r="K62" s="362"/>
      <c r="L62" s="362"/>
      <c r="M62" s="362"/>
      <c r="N62" s="362"/>
      <c r="O62" s="363"/>
    </row>
    <row r="63" spans="1:16" ht="156">
      <c r="A63" s="32" t="s">
        <v>91</v>
      </c>
      <c r="B63" s="46" t="s">
        <v>240</v>
      </c>
      <c r="C63" s="361"/>
      <c r="D63" s="362"/>
      <c r="E63" s="362"/>
      <c r="F63" s="362"/>
      <c r="G63" s="362"/>
      <c r="H63" s="362"/>
      <c r="I63" s="362"/>
      <c r="J63" s="362"/>
      <c r="K63" s="362"/>
      <c r="L63" s="362"/>
      <c r="M63" s="362"/>
      <c r="N63" s="362"/>
      <c r="O63" s="363"/>
    </row>
    <row r="64" spans="1:16" ht="109.2">
      <c r="A64" s="32" t="s">
        <v>92</v>
      </c>
      <c r="B64" s="46" t="s">
        <v>241</v>
      </c>
      <c r="C64" s="361"/>
      <c r="D64" s="362"/>
      <c r="E64" s="362"/>
      <c r="F64" s="362"/>
      <c r="G64" s="362"/>
      <c r="H64" s="362"/>
      <c r="I64" s="362"/>
      <c r="J64" s="362"/>
      <c r="K64" s="362"/>
      <c r="L64" s="362"/>
      <c r="M64" s="362"/>
      <c r="N64" s="362"/>
      <c r="O64" s="363"/>
    </row>
    <row r="65" spans="1:15" ht="202.8">
      <c r="A65" s="32" t="s">
        <v>93</v>
      </c>
      <c r="B65" s="46" t="s">
        <v>242</v>
      </c>
      <c r="C65" s="361"/>
      <c r="D65" s="362"/>
      <c r="E65" s="362"/>
      <c r="F65" s="362"/>
      <c r="G65" s="362"/>
      <c r="H65" s="362"/>
      <c r="I65" s="362"/>
      <c r="J65" s="362"/>
      <c r="K65" s="362"/>
      <c r="L65" s="362"/>
      <c r="M65" s="362"/>
      <c r="N65" s="362"/>
      <c r="O65" s="363"/>
    </row>
    <row r="66" spans="1:15" ht="31.2">
      <c r="A66" s="32" t="s">
        <v>94</v>
      </c>
      <c r="B66" s="46" t="s">
        <v>243</v>
      </c>
      <c r="C66" s="361"/>
      <c r="D66" s="362"/>
      <c r="E66" s="362"/>
      <c r="F66" s="362"/>
      <c r="G66" s="362"/>
      <c r="H66" s="362"/>
      <c r="I66" s="362"/>
      <c r="J66" s="362"/>
      <c r="K66" s="362"/>
      <c r="L66" s="362"/>
      <c r="M66" s="362"/>
      <c r="N66" s="362"/>
      <c r="O66" s="363"/>
    </row>
    <row r="67" spans="1:15" ht="31.2">
      <c r="A67" s="32" t="s">
        <v>95</v>
      </c>
      <c r="B67" s="46" t="s">
        <v>244</v>
      </c>
      <c r="C67" s="361"/>
      <c r="D67" s="362"/>
      <c r="E67" s="362"/>
      <c r="F67" s="362"/>
      <c r="G67" s="362"/>
      <c r="H67" s="362"/>
      <c r="I67" s="362"/>
      <c r="J67" s="362"/>
      <c r="K67" s="362"/>
      <c r="L67" s="362"/>
      <c r="M67" s="362"/>
      <c r="N67" s="362"/>
      <c r="O67" s="363"/>
    </row>
    <row r="68" spans="1:15" ht="109.2">
      <c r="A68" s="32" t="s">
        <v>96</v>
      </c>
      <c r="B68" s="47" t="s">
        <v>245</v>
      </c>
      <c r="C68" s="361"/>
      <c r="D68" s="362"/>
      <c r="E68" s="362"/>
      <c r="F68" s="362"/>
      <c r="G68" s="362"/>
      <c r="H68" s="362"/>
      <c r="I68" s="362"/>
      <c r="J68" s="362"/>
      <c r="K68" s="362"/>
      <c r="L68" s="362"/>
      <c r="M68" s="362"/>
      <c r="N68" s="362"/>
      <c r="O68" s="363"/>
    </row>
    <row r="69" spans="1:15" ht="249.6">
      <c r="A69" s="32" t="s">
        <v>97</v>
      </c>
      <c r="B69" s="47" t="s">
        <v>143</v>
      </c>
      <c r="C69" s="361"/>
      <c r="D69" s="362"/>
      <c r="E69" s="362"/>
      <c r="F69" s="362"/>
      <c r="G69" s="362"/>
      <c r="H69" s="362"/>
      <c r="I69" s="362"/>
      <c r="J69" s="362"/>
      <c r="K69" s="362"/>
      <c r="L69" s="362"/>
      <c r="M69" s="362"/>
      <c r="N69" s="362"/>
      <c r="O69" s="363"/>
    </row>
    <row r="70" spans="1:15" ht="296.39999999999998">
      <c r="A70" s="32" t="s">
        <v>246</v>
      </c>
      <c r="B70" s="47" t="s">
        <v>247</v>
      </c>
      <c r="C70" s="361"/>
      <c r="D70" s="362"/>
      <c r="E70" s="362"/>
      <c r="F70" s="362"/>
      <c r="G70" s="362"/>
      <c r="H70" s="362"/>
      <c r="I70" s="362"/>
      <c r="J70" s="362"/>
      <c r="K70" s="362"/>
      <c r="L70" s="362"/>
      <c r="M70" s="362"/>
      <c r="N70" s="362"/>
      <c r="O70" s="363"/>
    </row>
    <row r="71" spans="1:15" ht="78">
      <c r="A71" s="32" t="s">
        <v>248</v>
      </c>
      <c r="B71" s="47" t="s">
        <v>249</v>
      </c>
      <c r="C71" s="361"/>
      <c r="D71" s="362"/>
      <c r="E71" s="362"/>
      <c r="F71" s="362"/>
      <c r="G71" s="362"/>
      <c r="H71" s="362"/>
      <c r="I71" s="362"/>
      <c r="J71" s="362"/>
      <c r="K71" s="362"/>
      <c r="L71" s="362"/>
      <c r="M71" s="362"/>
      <c r="N71" s="362"/>
      <c r="O71" s="363"/>
    </row>
    <row r="72" spans="1:15">
      <c r="A72" s="48" t="s">
        <v>308</v>
      </c>
      <c r="B72" s="48"/>
      <c r="C72" s="48"/>
      <c r="D72" s="48"/>
      <c r="E72" s="2"/>
      <c r="F72" s="2"/>
    </row>
  </sheetData>
  <sheetProtection selectLockedCells="1"/>
  <mergeCells count="120">
    <mergeCell ref="C52:O52"/>
    <mergeCell ref="C54:O54"/>
    <mergeCell ref="C55:O55"/>
    <mergeCell ref="B39:H39"/>
    <mergeCell ref="M39:O39"/>
    <mergeCell ref="B40:H40"/>
    <mergeCell ref="M40:O40"/>
    <mergeCell ref="B41:H41"/>
    <mergeCell ref="M41:O41"/>
    <mergeCell ref="B42:H42"/>
    <mergeCell ref="M42:O42"/>
    <mergeCell ref="A44:O44"/>
    <mergeCell ref="I39:L39"/>
    <mergeCell ref="I40:L40"/>
    <mergeCell ref="I41:L41"/>
    <mergeCell ref="I42:L42"/>
    <mergeCell ref="B45:J45"/>
    <mergeCell ref="B46:J46"/>
    <mergeCell ref="B47:J47"/>
    <mergeCell ref="K46:L46"/>
    <mergeCell ref="K47:L47"/>
    <mergeCell ref="M45:O45"/>
    <mergeCell ref="K45:L45"/>
    <mergeCell ref="B43:H43"/>
    <mergeCell ref="I3:O3"/>
    <mergeCell ref="D8:O8"/>
    <mergeCell ref="B9:C9"/>
    <mergeCell ref="C68:O68"/>
    <mergeCell ref="C69:O69"/>
    <mergeCell ref="C70:O70"/>
    <mergeCell ref="C71:O71"/>
    <mergeCell ref="C53:O53"/>
    <mergeCell ref="C59:O59"/>
    <mergeCell ref="C57:O57"/>
    <mergeCell ref="C58:O58"/>
    <mergeCell ref="C50:O50"/>
    <mergeCell ref="C56:O56"/>
    <mergeCell ref="C60:O60"/>
    <mergeCell ref="C61:O61"/>
    <mergeCell ref="C62:O62"/>
    <mergeCell ref="C63:O63"/>
    <mergeCell ref="C64:O64"/>
    <mergeCell ref="C65:O65"/>
    <mergeCell ref="C66:O66"/>
    <mergeCell ref="C67:O67"/>
    <mergeCell ref="C48:O48"/>
    <mergeCell ref="C49:O49"/>
    <mergeCell ref="C51:O51"/>
    <mergeCell ref="A17:B17"/>
    <mergeCell ref="D9:O9"/>
    <mergeCell ref="B12:C12"/>
    <mergeCell ref="D12:O12"/>
    <mergeCell ref="A13:O13"/>
    <mergeCell ref="A1:O1"/>
    <mergeCell ref="A2:O2"/>
    <mergeCell ref="B3:C3"/>
    <mergeCell ref="D3:H3"/>
    <mergeCell ref="B11:C11"/>
    <mergeCell ref="D11:O11"/>
    <mergeCell ref="B7:C7"/>
    <mergeCell ref="D7:O7"/>
    <mergeCell ref="B4:C4"/>
    <mergeCell ref="D4:O4"/>
    <mergeCell ref="B5:C5"/>
    <mergeCell ref="D5:O5"/>
    <mergeCell ref="B6:C6"/>
    <mergeCell ref="D6:H6"/>
    <mergeCell ref="I6:K6"/>
    <mergeCell ref="L6:O6"/>
    <mergeCell ref="B10:C10"/>
    <mergeCell ref="D10:O10"/>
    <mergeCell ref="B8:C8"/>
    <mergeCell ref="A31:L31"/>
    <mergeCell ref="A32:L32"/>
    <mergeCell ref="A29:O29"/>
    <mergeCell ref="A33:O33"/>
    <mergeCell ref="A35:M35"/>
    <mergeCell ref="A20:B20"/>
    <mergeCell ref="A21:B21"/>
    <mergeCell ref="C21:O21"/>
    <mergeCell ref="A14:B15"/>
    <mergeCell ref="C14:F15"/>
    <mergeCell ref="G14:K15"/>
    <mergeCell ref="C16:F16"/>
    <mergeCell ref="G16:K16"/>
    <mergeCell ref="C17:F17"/>
    <mergeCell ref="G17:K17"/>
    <mergeCell ref="C18:F18"/>
    <mergeCell ref="G18:K18"/>
    <mergeCell ref="C19:F19"/>
    <mergeCell ref="G19:K19"/>
    <mergeCell ref="C20:F20"/>
    <mergeCell ref="G20:K20"/>
    <mergeCell ref="A18:B18"/>
    <mergeCell ref="A19:B19"/>
    <mergeCell ref="A16:B16"/>
    <mergeCell ref="A36:M36"/>
    <mergeCell ref="I43:L43"/>
    <mergeCell ref="N36:O36"/>
    <mergeCell ref="M43:O43"/>
    <mergeCell ref="B38:H38"/>
    <mergeCell ref="M38:O38"/>
    <mergeCell ref="A37:O37"/>
    <mergeCell ref="I38:L38"/>
    <mergeCell ref="A22:B22"/>
    <mergeCell ref="C22:O22"/>
    <mergeCell ref="A23:O23"/>
    <mergeCell ref="A24:O24"/>
    <mergeCell ref="C27:O27"/>
    <mergeCell ref="C28:O28"/>
    <mergeCell ref="N35:O35"/>
    <mergeCell ref="A34:M34"/>
    <mergeCell ref="N34:O34"/>
    <mergeCell ref="A25:B25"/>
    <mergeCell ref="A26:B26"/>
    <mergeCell ref="A27:B27"/>
    <mergeCell ref="A28:B28"/>
    <mergeCell ref="C25:O25"/>
    <mergeCell ref="C26:O26"/>
    <mergeCell ref="A30:L30"/>
  </mergeCells>
  <dataValidations count="3">
    <dataValidation type="list" allowBlank="1" showInputMessage="1" showErrorMessage="1" sqref="O30">
      <formula1>"01, 02, 0"</formula1>
    </dataValidation>
    <dataValidation type="list" allowBlank="1" showInputMessage="1" showErrorMessage="1" sqref="O31">
      <formula1>"0"</formula1>
    </dataValidation>
    <dataValidation type="list" allowBlank="1" showInputMessage="1" showErrorMessage="1" sqref="N34:O36 I39:I43">
      <formula1>#REF!</formula1>
    </dataValidation>
  </dataValidations>
  <hyperlinks>
    <hyperlink ref="P1" location="'Index '!A1" display="Index"/>
  </hyperlinks>
  <pageMargins left="0.62992125984251968" right="0.27559055118110237" top="1.0236220472440944" bottom="0.74803149606299213" header="0.31496062992125984" footer="0.31496062992125984"/>
  <pageSetup paperSize="9" scale="88" fitToHeight="0" pageOrder="overThenDown" orientation="portrait" r:id="rId1"/>
  <headerFooter>
    <oddHeader xml:space="preserve">&amp;L&amp;G
</oddHeader>
    <oddFooter>Page &amp;P</oddFooter>
  </headerFooter>
  <legacyDrawingHF r:id="rId2"/>
</worksheet>
</file>

<file path=xl/worksheets/sheet9.xml><?xml version="1.0" encoding="utf-8"?>
<worksheet xmlns="http://schemas.openxmlformats.org/spreadsheetml/2006/main" xmlns:r="http://schemas.openxmlformats.org/officeDocument/2006/relationships">
  <sheetPr codeName="Sheet16">
    <pageSetUpPr fitToPage="1"/>
  </sheetPr>
  <dimension ref="A1:P72"/>
  <sheetViews>
    <sheetView showGridLines="0" topLeftCell="A4" zoomScale="115" zoomScaleNormal="115" workbookViewId="0">
      <selection activeCell="A55" sqref="A55:M55"/>
    </sheetView>
  </sheetViews>
  <sheetFormatPr defaultColWidth="11" defaultRowHeight="15.6"/>
  <cols>
    <col min="1" max="1" width="4.19921875" customWidth="1"/>
    <col min="2" max="2" width="13.69921875" customWidth="1"/>
    <col min="3" max="3" width="2.5" customWidth="1"/>
    <col min="4" max="4" width="4.19921875" customWidth="1"/>
    <col min="5" max="5" width="6.69921875" customWidth="1"/>
    <col min="6" max="6" width="7.19921875" customWidth="1"/>
    <col min="7" max="8" width="3.69921875" customWidth="1"/>
    <col min="9" max="9" width="8.19921875" customWidth="1"/>
    <col min="10" max="10" width="3.69921875" customWidth="1"/>
    <col min="11" max="11" width="5.19921875" customWidth="1"/>
    <col min="12" max="12" width="11.19921875" customWidth="1"/>
    <col min="13" max="13" width="5" customWidth="1"/>
    <col min="14" max="14" width="6.19921875" customWidth="1"/>
    <col min="15" max="15" width="10.69921875" customWidth="1"/>
  </cols>
  <sheetData>
    <row r="1" spans="1:16" ht="21">
      <c r="A1" s="261" t="s">
        <v>327</v>
      </c>
      <c r="B1" s="262"/>
      <c r="C1" s="262"/>
      <c r="D1" s="262"/>
      <c r="E1" s="262"/>
      <c r="F1" s="262"/>
      <c r="G1" s="262"/>
      <c r="H1" s="262"/>
      <c r="I1" s="262"/>
      <c r="J1" s="262"/>
      <c r="K1" s="262"/>
      <c r="L1" s="262"/>
      <c r="M1" s="262"/>
      <c r="N1" s="262"/>
      <c r="O1" s="262"/>
      <c r="P1" s="38" t="s">
        <v>194</v>
      </c>
    </row>
    <row r="2" spans="1:16" ht="18" customHeight="1">
      <c r="A2" s="29">
        <v>1.1000000000000001</v>
      </c>
      <c r="B2" s="263" t="s">
        <v>336</v>
      </c>
      <c r="C2" s="263"/>
      <c r="D2" s="268" t="str">
        <f>IF(ID=0, " ",ID)</f>
        <v xml:space="preserve"> </v>
      </c>
      <c r="E2" s="268"/>
      <c r="F2" s="268"/>
      <c r="G2" s="268"/>
      <c r="H2" s="268"/>
      <c r="I2" s="272"/>
      <c r="J2" s="273"/>
      <c r="K2" s="273"/>
      <c r="L2" s="273"/>
      <c r="M2" s="273"/>
      <c r="N2" s="273"/>
      <c r="O2" s="274"/>
    </row>
    <row r="3" spans="1:16" ht="28.2" customHeight="1">
      <c r="A3" s="29">
        <v>1.2</v>
      </c>
      <c r="B3" s="263" t="s">
        <v>29</v>
      </c>
      <c r="C3" s="263"/>
      <c r="D3" s="267" t="str">
        <f>IF(ORGN=0, " ",ORGN)</f>
        <v xml:space="preserve"> </v>
      </c>
      <c r="E3" s="267"/>
      <c r="F3" s="267"/>
      <c r="G3" s="267"/>
      <c r="H3" s="267"/>
      <c r="I3" s="267"/>
      <c r="J3" s="267"/>
      <c r="K3" s="267"/>
      <c r="L3" s="267"/>
      <c r="M3" s="267"/>
      <c r="N3" s="267"/>
      <c r="O3" s="267"/>
    </row>
    <row r="4" spans="1:16" ht="85.2" customHeight="1">
      <c r="A4" s="29">
        <v>1.3</v>
      </c>
      <c r="B4" s="263" t="s">
        <v>1</v>
      </c>
      <c r="C4" s="263"/>
      <c r="D4" s="267" t="str">
        <f>IF(ORGADD=0," ",ORGADD)</f>
        <v xml:space="preserve"> </v>
      </c>
      <c r="E4" s="267"/>
      <c r="F4" s="267"/>
      <c r="G4" s="267"/>
      <c r="H4" s="267"/>
      <c r="I4" s="267"/>
      <c r="J4" s="267"/>
      <c r="K4" s="267"/>
      <c r="L4" s="267"/>
      <c r="M4" s="267"/>
      <c r="N4" s="267"/>
      <c r="O4" s="267"/>
    </row>
    <row r="5" spans="1:16" ht="22.2" customHeight="1">
      <c r="A5" s="29">
        <v>1.4</v>
      </c>
      <c r="B5" s="263" t="s">
        <v>4</v>
      </c>
      <c r="C5" s="263"/>
      <c r="D5" s="267" t="str">
        <f>IF(CONTACTPERS=0, " ",CONTACTPERS)</f>
        <v xml:space="preserve"> </v>
      </c>
      <c r="E5" s="267"/>
      <c r="F5" s="267"/>
      <c r="G5" s="267"/>
      <c r="H5" s="267"/>
      <c r="I5" s="268" t="s">
        <v>34</v>
      </c>
      <c r="J5" s="268"/>
      <c r="K5" s="268"/>
      <c r="L5" s="288" t="str">
        <f>IF(CONTACTNUM=0, " ",CONTACTNUM)</f>
        <v xml:space="preserve"> </v>
      </c>
      <c r="M5" s="288"/>
      <c r="N5" s="288"/>
      <c r="O5" s="288"/>
    </row>
    <row r="6" spans="1:16" ht="18" customHeight="1">
      <c r="A6" s="29">
        <v>1.6</v>
      </c>
      <c r="B6" s="263" t="s">
        <v>30</v>
      </c>
      <c r="C6" s="263"/>
      <c r="D6" s="267" t="str">
        <f>IF(AUDITTYPE2=0," ",AUDITTYPE2)</f>
        <v>Stage II</v>
      </c>
      <c r="E6" s="267"/>
      <c r="F6" s="267"/>
      <c r="G6" s="267"/>
      <c r="H6" s="267"/>
      <c r="I6" s="267"/>
      <c r="J6" s="267"/>
      <c r="K6" s="267"/>
      <c r="L6" s="267"/>
      <c r="M6" s="267"/>
      <c r="N6" s="267"/>
      <c r="O6" s="267"/>
    </row>
    <row r="7" spans="1:16" ht="18" customHeight="1">
      <c r="A7" s="29">
        <v>1.7</v>
      </c>
      <c r="B7" s="268" t="s">
        <v>31</v>
      </c>
      <c r="C7" s="268"/>
      <c r="D7" s="269" t="str">
        <f>'F03 App Rev &amp; F03-01 Aud Pln'!B8</f>
        <v>ISO 9001:2015</v>
      </c>
      <c r="E7" s="270"/>
      <c r="F7" s="270"/>
      <c r="G7" s="270"/>
      <c r="H7" s="270"/>
      <c r="I7" s="270"/>
      <c r="J7" s="270"/>
      <c r="K7" s="270"/>
      <c r="L7" s="270"/>
      <c r="M7" s="270"/>
      <c r="N7" s="270"/>
      <c r="O7" s="271"/>
    </row>
    <row r="8" spans="1:16" ht="18" customHeight="1" thickBot="1">
      <c r="A8" s="29">
        <v>1.8</v>
      </c>
      <c r="B8" s="294" t="s">
        <v>321</v>
      </c>
      <c r="C8" s="295"/>
      <c r="D8" s="281">
        <f>(ST2AUDPLAN)</f>
        <v>-7</v>
      </c>
      <c r="E8" s="282"/>
      <c r="F8" s="282"/>
      <c r="G8" s="71"/>
      <c r="H8" s="76"/>
      <c r="I8" s="76"/>
      <c r="J8" s="76"/>
      <c r="K8" s="71"/>
      <c r="L8" s="71"/>
      <c r="M8" s="71"/>
      <c r="N8" s="71"/>
      <c r="O8" s="72"/>
    </row>
    <row r="9" spans="1:16" ht="18" customHeight="1" thickBot="1">
      <c r="A9" s="29">
        <v>1.9</v>
      </c>
      <c r="B9" s="294" t="s">
        <v>322</v>
      </c>
      <c r="C9" s="374"/>
      <c r="D9" s="284" t="str">
        <f>IF(ST2AUDDATE1=0, " ",ST2AUDDATE1)</f>
        <v xml:space="preserve"> </v>
      </c>
      <c r="E9" s="285"/>
      <c r="F9" s="286"/>
      <c r="G9" s="71" t="s">
        <v>343</v>
      </c>
      <c r="H9" s="284" t="str">
        <f>IF(ST2AUDDATE2=0, " ",ST2AUDDATE2)</f>
        <v xml:space="preserve"> </v>
      </c>
      <c r="I9" s="285"/>
      <c r="J9" s="286"/>
      <c r="K9" s="71"/>
      <c r="L9" s="71"/>
      <c r="M9" s="71"/>
      <c r="N9" s="71"/>
      <c r="O9" s="72"/>
    </row>
    <row r="10" spans="1:16" ht="29.25" customHeight="1">
      <c r="A10" s="36" t="s">
        <v>118</v>
      </c>
      <c r="B10" s="263" t="s">
        <v>189</v>
      </c>
      <c r="C10" s="263"/>
      <c r="D10" s="378" t="str">
        <f>IF(IAFCODE=0, " ",IAFCODE)</f>
        <v xml:space="preserve"> </v>
      </c>
      <c r="E10" s="378"/>
      <c r="F10" s="378"/>
      <c r="G10" s="267"/>
      <c r="H10" s="378"/>
      <c r="I10" s="378"/>
      <c r="J10" s="378"/>
      <c r="K10" s="267"/>
      <c r="L10" s="267"/>
      <c r="M10" s="267"/>
      <c r="N10" s="267"/>
      <c r="O10" s="267"/>
    </row>
    <row r="11" spans="1:16" ht="91.05" customHeight="1">
      <c r="A11" s="29">
        <v>1.1200000000000001</v>
      </c>
      <c r="B11" s="294" t="s">
        <v>59</v>
      </c>
      <c r="C11" s="295"/>
      <c r="D11" s="379" t="s">
        <v>280</v>
      </c>
      <c r="E11" s="380"/>
      <c r="F11" s="380"/>
      <c r="G11" s="380"/>
      <c r="H11" s="380"/>
      <c r="I11" s="380"/>
      <c r="J11" s="380"/>
      <c r="K11" s="380"/>
      <c r="L11" s="380"/>
      <c r="M11" s="380"/>
      <c r="N11" s="380"/>
      <c r="O11" s="381"/>
    </row>
    <row r="12" spans="1:16" ht="22.95" customHeight="1">
      <c r="A12" s="29">
        <v>1.1299999999999999</v>
      </c>
      <c r="B12" s="263" t="s">
        <v>32</v>
      </c>
      <c r="C12" s="263"/>
      <c r="D12" s="267" t="str">
        <f>IF(AUDITLANG=0," ",AUDITLANG)</f>
        <v>English</v>
      </c>
      <c r="E12" s="267"/>
      <c r="F12" s="267"/>
      <c r="G12" s="267"/>
      <c r="H12" s="267"/>
      <c r="I12" s="267"/>
      <c r="J12" s="267"/>
      <c r="K12" s="267"/>
      <c r="L12" s="267"/>
      <c r="M12" s="267"/>
      <c r="N12" s="267"/>
      <c r="O12" s="267"/>
    </row>
    <row r="13" spans="1:16" ht="22.95" customHeight="1">
      <c r="A13" s="293" t="s">
        <v>56</v>
      </c>
      <c r="B13" s="293"/>
      <c r="C13" s="293"/>
      <c r="D13" s="293"/>
      <c r="E13" s="293"/>
      <c r="F13" s="293"/>
      <c r="G13" s="293"/>
      <c r="H13" s="293"/>
      <c r="I13" s="293"/>
      <c r="J13" s="293"/>
      <c r="K13" s="293"/>
      <c r="L13" s="293"/>
      <c r="M13" s="293"/>
      <c r="N13" s="293"/>
      <c r="O13" s="293"/>
    </row>
    <row r="14" spans="1:16" ht="22.95" customHeight="1">
      <c r="A14" s="199" t="s">
        <v>33</v>
      </c>
      <c r="B14" s="200"/>
      <c r="C14" s="199" t="s">
        <v>385</v>
      </c>
      <c r="D14" s="242"/>
      <c r="E14" s="242"/>
      <c r="F14" s="200"/>
      <c r="G14" s="199" t="s">
        <v>36</v>
      </c>
      <c r="H14" s="242"/>
      <c r="I14" s="242"/>
      <c r="J14" s="242"/>
      <c r="K14" s="200"/>
      <c r="L14" s="91"/>
      <c r="M14" s="91"/>
      <c r="N14" s="91"/>
      <c r="O14" s="91"/>
    </row>
    <row r="15" spans="1:16" ht="22.95" customHeight="1">
      <c r="A15" s="201"/>
      <c r="B15" s="202"/>
      <c r="C15" s="201"/>
      <c r="D15" s="243"/>
      <c r="E15" s="243"/>
      <c r="F15" s="202"/>
      <c r="G15" s="201"/>
      <c r="H15" s="243"/>
      <c r="I15" s="243"/>
      <c r="J15" s="243"/>
      <c r="K15" s="202"/>
      <c r="L15" s="91"/>
      <c r="M15" s="91"/>
      <c r="N15" s="91"/>
      <c r="O15" s="91"/>
    </row>
    <row r="16" spans="1:16" ht="22.95" customHeight="1">
      <c r="A16" s="212" t="str">
        <f>IF(AUDITOR1=0, " ",AUDITOR1)</f>
        <v xml:space="preserve"> </v>
      </c>
      <c r="B16" s="213"/>
      <c r="C16" s="244" t="str">
        <f>IF(ROLE1=0, " ",ROLE1)</f>
        <v xml:space="preserve"> </v>
      </c>
      <c r="D16" s="245"/>
      <c r="E16" s="245"/>
      <c r="F16" s="246"/>
      <c r="G16" s="210" t="str">
        <f>IF(ST2MANDAY1=0, " ",ST2MANDAY1)</f>
        <v xml:space="preserve"> </v>
      </c>
      <c r="H16" s="260"/>
      <c r="I16" s="260"/>
      <c r="J16" s="260"/>
      <c r="K16" s="211"/>
      <c r="L16" s="91"/>
      <c r="M16" s="91"/>
      <c r="N16" s="91"/>
      <c r="O16" s="91"/>
    </row>
    <row r="17" spans="1:15" ht="22.95" customHeight="1">
      <c r="A17" s="212" t="str">
        <f>IF(AUDITOR2=0, " ",AUDITOR2)</f>
        <v xml:space="preserve"> </v>
      </c>
      <c r="B17" s="213"/>
      <c r="C17" s="244" t="str">
        <f>IF(ROLE2=0, " ",ROLE2)</f>
        <v xml:space="preserve"> </v>
      </c>
      <c r="D17" s="245"/>
      <c r="E17" s="245"/>
      <c r="F17" s="246"/>
      <c r="G17" s="210" t="str">
        <f>IF(ST2MANDAY2=0, " ",ST2MANDAY2)</f>
        <v xml:space="preserve"> </v>
      </c>
      <c r="H17" s="260"/>
      <c r="I17" s="260"/>
      <c r="J17" s="260"/>
      <c r="K17" s="211"/>
      <c r="L17" s="91"/>
      <c r="M17" s="91"/>
      <c r="N17" s="91"/>
      <c r="O17" s="91"/>
    </row>
    <row r="18" spans="1:15" ht="22.95" customHeight="1">
      <c r="A18" s="212" t="str">
        <f>IF(AUDITOR3=0, " ",AUDITOR3)</f>
        <v xml:space="preserve"> </v>
      </c>
      <c r="B18" s="213"/>
      <c r="C18" s="244" t="str">
        <f>IF(ROLE3=0, " ",ROLE3)</f>
        <v xml:space="preserve"> </v>
      </c>
      <c r="D18" s="245"/>
      <c r="E18" s="245"/>
      <c r="F18" s="246"/>
      <c r="G18" s="210" t="str">
        <f>IF(ST2MANDAY3=0, " ",ST2MANDAY3)</f>
        <v xml:space="preserve"> </v>
      </c>
      <c r="H18" s="260"/>
      <c r="I18" s="260"/>
      <c r="J18" s="260"/>
      <c r="K18" s="211"/>
      <c r="L18" s="91"/>
      <c r="M18" s="91"/>
      <c r="N18" s="91"/>
      <c r="O18" s="91"/>
    </row>
    <row r="19" spans="1:15" ht="22.95" customHeight="1">
      <c r="A19" s="212" t="str">
        <f>IF(AUDITOR4=0, " ",AUDITOR4)</f>
        <v xml:space="preserve"> </v>
      </c>
      <c r="B19" s="213"/>
      <c r="C19" s="244" t="str">
        <f>IF(ROLE4=0, " ",ROLE4)</f>
        <v xml:space="preserve"> </v>
      </c>
      <c r="D19" s="245"/>
      <c r="E19" s="245"/>
      <c r="F19" s="246"/>
      <c r="G19" s="210" t="str">
        <f>IF(ST2MANDAY4=0, " ",ST2MANDAY4)</f>
        <v xml:space="preserve"> </v>
      </c>
      <c r="H19" s="260"/>
      <c r="I19" s="260"/>
      <c r="J19" s="260"/>
      <c r="K19" s="211"/>
      <c r="L19" s="91"/>
      <c r="M19" s="91"/>
      <c r="N19" s="91"/>
      <c r="O19" s="91"/>
    </row>
    <row r="20" spans="1:15" ht="22.95" customHeight="1">
      <c r="A20" s="212"/>
      <c r="B20" s="213"/>
      <c r="C20" s="244"/>
      <c r="D20" s="245"/>
      <c r="E20" s="245"/>
      <c r="F20" s="246"/>
      <c r="G20" s="210"/>
      <c r="H20" s="260"/>
      <c r="I20" s="260"/>
      <c r="J20" s="260"/>
      <c r="K20" s="211"/>
      <c r="L20" s="91"/>
      <c r="M20" s="91"/>
      <c r="N20" s="91"/>
      <c r="O20" s="91"/>
    </row>
    <row r="21" spans="1:15" ht="82.5" customHeight="1">
      <c r="A21" s="255" t="s">
        <v>151</v>
      </c>
      <c r="B21" s="258"/>
      <c r="C21" s="258"/>
      <c r="D21" s="258"/>
      <c r="E21" s="258"/>
      <c r="F21" s="258"/>
      <c r="G21" s="258"/>
      <c r="H21" s="258"/>
      <c r="I21" s="258"/>
      <c r="J21" s="258"/>
      <c r="K21" s="258"/>
      <c r="L21" s="258"/>
      <c r="M21" s="258"/>
      <c r="N21" s="258"/>
      <c r="O21" s="259"/>
    </row>
    <row r="22" spans="1:15" ht="108" customHeight="1">
      <c r="A22" s="255" t="s">
        <v>150</v>
      </c>
      <c r="B22" s="258"/>
      <c r="C22" s="258"/>
      <c r="D22" s="258"/>
      <c r="E22" s="258"/>
      <c r="F22" s="258"/>
      <c r="G22" s="258"/>
      <c r="H22" s="258"/>
      <c r="I22" s="258"/>
      <c r="J22" s="258"/>
      <c r="K22" s="258"/>
      <c r="L22" s="258"/>
      <c r="M22" s="258"/>
      <c r="N22" s="258"/>
      <c r="O22" s="259"/>
    </row>
    <row r="23" spans="1:15" ht="73.5" customHeight="1">
      <c r="A23" s="255" t="s">
        <v>149</v>
      </c>
      <c r="B23" s="256"/>
      <c r="C23" s="256"/>
      <c r="D23" s="256"/>
      <c r="E23" s="256"/>
      <c r="F23" s="256"/>
      <c r="G23" s="256"/>
      <c r="H23" s="256"/>
      <c r="I23" s="256"/>
      <c r="J23" s="256"/>
      <c r="K23" s="256"/>
      <c r="L23" s="256"/>
      <c r="M23" s="256"/>
      <c r="N23" s="256"/>
      <c r="O23" s="257"/>
    </row>
    <row r="24" spans="1:15" ht="81.75" customHeight="1">
      <c r="A24" s="255" t="s">
        <v>148</v>
      </c>
      <c r="B24" s="258"/>
      <c r="C24" s="258"/>
      <c r="D24" s="258"/>
      <c r="E24" s="258"/>
      <c r="F24" s="258"/>
      <c r="G24" s="258"/>
      <c r="H24" s="258"/>
      <c r="I24" s="258"/>
      <c r="J24" s="258"/>
      <c r="K24" s="258"/>
      <c r="L24" s="258"/>
      <c r="M24" s="258"/>
      <c r="N24" s="258"/>
      <c r="O24" s="259"/>
    </row>
    <row r="25" spans="1:15" ht="57.75" customHeight="1">
      <c r="A25" s="255" t="s">
        <v>153</v>
      </c>
      <c r="B25" s="256"/>
      <c r="C25" s="256"/>
      <c r="D25" s="256"/>
      <c r="E25" s="256"/>
      <c r="F25" s="256"/>
      <c r="G25" s="256"/>
      <c r="H25" s="256"/>
      <c r="I25" s="256"/>
      <c r="J25" s="256"/>
      <c r="K25" s="256"/>
      <c r="L25" s="256"/>
      <c r="M25" s="256"/>
      <c r="N25" s="256"/>
      <c r="O25" s="257"/>
    </row>
    <row r="26" spans="1:15" ht="95.25" customHeight="1">
      <c r="A26" s="255" t="s">
        <v>152</v>
      </c>
      <c r="B26" s="258"/>
      <c r="C26" s="258"/>
      <c r="D26" s="258"/>
      <c r="E26" s="258"/>
      <c r="F26" s="258"/>
      <c r="G26" s="258"/>
      <c r="H26" s="258"/>
      <c r="I26" s="258"/>
      <c r="J26" s="258"/>
      <c r="K26" s="258"/>
      <c r="L26" s="258"/>
      <c r="M26" s="258"/>
      <c r="N26" s="258"/>
      <c r="O26" s="259"/>
    </row>
    <row r="27" spans="1:15" ht="17.25" customHeight="1">
      <c r="A27" s="375" t="s">
        <v>325</v>
      </c>
      <c r="B27" s="376"/>
      <c r="C27" s="376"/>
      <c r="D27" s="376"/>
      <c r="E27" s="376"/>
      <c r="F27" s="376"/>
      <c r="G27" s="376"/>
      <c r="H27" s="376"/>
      <c r="I27" s="376"/>
      <c r="J27" s="376"/>
      <c r="K27" s="376"/>
      <c r="L27" s="376"/>
      <c r="M27" s="376"/>
      <c r="N27" s="376"/>
      <c r="O27" s="377"/>
    </row>
    <row r="28" spans="1:15" ht="32.549999999999997" customHeight="1">
      <c r="A28" s="250" t="s">
        <v>326</v>
      </c>
      <c r="B28" s="251"/>
      <c r="C28" s="251"/>
      <c r="D28" s="251"/>
      <c r="E28" s="251"/>
      <c r="F28" s="251"/>
      <c r="G28" s="251"/>
      <c r="H28" s="251"/>
      <c r="I28" s="251"/>
      <c r="J28" s="251"/>
      <c r="K28" s="251"/>
      <c r="L28" s="251"/>
      <c r="M28" s="251"/>
      <c r="N28" s="251"/>
      <c r="O28" s="252"/>
    </row>
    <row r="29" spans="1:15" ht="25.95" customHeight="1">
      <c r="A29" s="253" t="s">
        <v>133</v>
      </c>
      <c r="B29" s="253"/>
      <c r="C29" s="254" t="s">
        <v>72</v>
      </c>
      <c r="D29" s="254"/>
      <c r="E29" s="254"/>
      <c r="F29" s="254"/>
      <c r="G29" s="254"/>
      <c r="H29" s="254" t="s">
        <v>61</v>
      </c>
      <c r="I29" s="254"/>
      <c r="J29" s="254"/>
      <c r="K29" s="254"/>
      <c r="L29" s="254"/>
      <c r="M29" s="254"/>
      <c r="N29" s="254"/>
      <c r="O29" s="254"/>
    </row>
    <row r="30" spans="1:15" ht="28.2" customHeight="1">
      <c r="A30" s="247"/>
      <c r="B30" s="247"/>
      <c r="C30" s="248"/>
      <c r="D30" s="248"/>
      <c r="E30" s="248"/>
      <c r="F30" s="248"/>
      <c r="G30" s="248"/>
      <c r="H30" s="249"/>
      <c r="I30" s="249"/>
      <c r="J30" s="249"/>
      <c r="K30" s="249"/>
      <c r="L30" s="249"/>
      <c r="M30" s="249"/>
      <c r="N30" s="249"/>
      <c r="O30" s="249"/>
    </row>
    <row r="31" spans="1:15" ht="28.2" customHeight="1">
      <c r="A31" s="247"/>
      <c r="B31" s="247"/>
      <c r="C31" s="248"/>
      <c r="D31" s="248"/>
      <c r="E31" s="248"/>
      <c r="F31" s="248"/>
      <c r="G31" s="248"/>
      <c r="H31" s="249"/>
      <c r="I31" s="249"/>
      <c r="J31" s="249"/>
      <c r="K31" s="249"/>
      <c r="L31" s="249"/>
      <c r="M31" s="249"/>
      <c r="N31" s="249"/>
      <c r="O31" s="249"/>
    </row>
    <row r="32" spans="1:15" ht="28.2" customHeight="1">
      <c r="A32" s="247"/>
      <c r="B32" s="247"/>
      <c r="C32" s="248"/>
      <c r="D32" s="248"/>
      <c r="E32" s="248"/>
      <c r="F32" s="248"/>
      <c r="G32" s="248"/>
      <c r="H32" s="249"/>
      <c r="I32" s="249"/>
      <c r="J32" s="249"/>
      <c r="K32" s="249"/>
      <c r="L32" s="249"/>
      <c r="M32" s="249"/>
      <c r="N32" s="249"/>
      <c r="O32" s="249"/>
    </row>
    <row r="33" spans="1:15" ht="28.2" customHeight="1">
      <c r="A33" s="247"/>
      <c r="B33" s="247"/>
      <c r="C33" s="248"/>
      <c r="D33" s="248"/>
      <c r="E33" s="248"/>
      <c r="F33" s="248"/>
      <c r="G33" s="248"/>
      <c r="H33" s="249"/>
      <c r="I33" s="249"/>
      <c r="J33" s="249"/>
      <c r="K33" s="249"/>
      <c r="L33" s="249"/>
      <c r="M33" s="249"/>
      <c r="N33" s="249"/>
      <c r="O33" s="249"/>
    </row>
    <row r="34" spans="1:15" ht="27.75" customHeight="1">
      <c r="A34" s="247"/>
      <c r="B34" s="247"/>
      <c r="C34" s="248"/>
      <c r="D34" s="248"/>
      <c r="E34" s="248"/>
      <c r="F34" s="248"/>
      <c r="G34" s="248"/>
      <c r="H34" s="249"/>
      <c r="I34" s="249"/>
      <c r="J34" s="249"/>
      <c r="K34" s="249"/>
      <c r="L34" s="249"/>
      <c r="M34" s="249"/>
      <c r="N34" s="249"/>
      <c r="O34" s="249"/>
    </row>
    <row r="35" spans="1:15" ht="28.2" customHeight="1">
      <c r="A35" s="247"/>
      <c r="B35" s="247"/>
      <c r="C35" s="248"/>
      <c r="D35" s="248"/>
      <c r="E35" s="248"/>
      <c r="F35" s="248"/>
      <c r="G35" s="248"/>
      <c r="H35" s="249"/>
      <c r="I35" s="249"/>
      <c r="J35" s="249"/>
      <c r="K35" s="249"/>
      <c r="L35" s="249"/>
      <c r="M35" s="249"/>
      <c r="N35" s="249"/>
      <c r="O35" s="249"/>
    </row>
    <row r="36" spans="1:15" ht="28.2" customHeight="1">
      <c r="A36" s="247"/>
      <c r="B36" s="247"/>
      <c r="C36" s="248"/>
      <c r="D36" s="248"/>
      <c r="E36" s="248"/>
      <c r="F36" s="248"/>
      <c r="G36" s="248"/>
      <c r="H36" s="249"/>
      <c r="I36" s="249"/>
      <c r="J36" s="249"/>
      <c r="K36" s="249"/>
      <c r="L36" s="249"/>
      <c r="M36" s="249"/>
      <c r="N36" s="249"/>
      <c r="O36" s="249"/>
    </row>
    <row r="37" spans="1:15" ht="28.2" customHeight="1">
      <c r="A37" s="247"/>
      <c r="B37" s="247"/>
      <c r="C37" s="248"/>
      <c r="D37" s="248"/>
      <c r="E37" s="248"/>
      <c r="F37" s="248"/>
      <c r="G37" s="248"/>
      <c r="H37" s="249"/>
      <c r="I37" s="249"/>
      <c r="J37" s="249"/>
      <c r="K37" s="249"/>
      <c r="L37" s="249"/>
      <c r="M37" s="249"/>
      <c r="N37" s="249"/>
      <c r="O37" s="249"/>
    </row>
    <row r="38" spans="1:15" ht="28.2" customHeight="1">
      <c r="A38" s="247"/>
      <c r="B38" s="247"/>
      <c r="C38" s="248"/>
      <c r="D38" s="248"/>
      <c r="E38" s="248"/>
      <c r="F38" s="248"/>
      <c r="G38" s="248"/>
      <c r="H38" s="249"/>
      <c r="I38" s="249"/>
      <c r="J38" s="249"/>
      <c r="K38" s="249"/>
      <c r="L38" s="249"/>
      <c r="M38" s="249"/>
      <c r="N38" s="249"/>
      <c r="O38" s="249"/>
    </row>
    <row r="39" spans="1:15" ht="28.2" customHeight="1">
      <c r="A39" s="247"/>
      <c r="B39" s="247"/>
      <c r="C39" s="248"/>
      <c r="D39" s="248"/>
      <c r="E39" s="248"/>
      <c r="F39" s="248"/>
      <c r="G39" s="248"/>
      <c r="H39" s="249"/>
      <c r="I39" s="249"/>
      <c r="J39" s="249"/>
      <c r="K39" s="249"/>
      <c r="L39" s="249"/>
      <c r="M39" s="249"/>
      <c r="N39" s="249"/>
      <c r="O39" s="249"/>
    </row>
    <row r="40" spans="1:15" ht="28.2" customHeight="1">
      <c r="A40" s="247"/>
      <c r="B40" s="247"/>
      <c r="C40" s="248"/>
      <c r="D40" s="248"/>
      <c r="E40" s="248"/>
      <c r="F40" s="248"/>
      <c r="G40" s="248"/>
      <c r="H40" s="249"/>
      <c r="I40" s="249"/>
      <c r="J40" s="249"/>
      <c r="K40" s="249"/>
      <c r="L40" s="249"/>
      <c r="M40" s="249"/>
      <c r="N40" s="249"/>
      <c r="O40" s="249"/>
    </row>
    <row r="41" spans="1:15" ht="28.2" customHeight="1">
      <c r="A41" s="247"/>
      <c r="B41" s="247"/>
      <c r="C41" s="248"/>
      <c r="D41" s="248"/>
      <c r="E41" s="248"/>
      <c r="F41" s="248"/>
      <c r="G41" s="248"/>
      <c r="H41" s="249"/>
      <c r="I41" s="249"/>
      <c r="J41" s="249"/>
      <c r="K41" s="249"/>
      <c r="L41" s="249"/>
      <c r="M41" s="249"/>
      <c r="N41" s="249"/>
      <c r="O41" s="249"/>
    </row>
    <row r="42" spans="1:15" ht="28.2" customHeight="1">
      <c r="A42" s="247"/>
      <c r="B42" s="247"/>
      <c r="C42" s="248"/>
      <c r="D42" s="248"/>
      <c r="E42" s="248"/>
      <c r="F42" s="248"/>
      <c r="G42" s="248"/>
      <c r="H42" s="249"/>
      <c r="I42" s="249"/>
      <c r="J42" s="249"/>
      <c r="K42" s="249"/>
      <c r="L42" s="249"/>
      <c r="M42" s="249"/>
      <c r="N42" s="249"/>
      <c r="O42" s="249"/>
    </row>
    <row r="43" spans="1:15" ht="28.2" customHeight="1">
      <c r="A43" s="247"/>
      <c r="B43" s="247"/>
      <c r="C43" s="248"/>
      <c r="D43" s="248"/>
      <c r="E43" s="248"/>
      <c r="F43" s="248"/>
      <c r="G43" s="248"/>
      <c r="H43" s="249"/>
      <c r="I43" s="249"/>
      <c r="J43" s="249"/>
      <c r="K43" s="249"/>
      <c r="L43" s="249"/>
      <c r="M43" s="249"/>
      <c r="N43" s="249"/>
      <c r="O43" s="249"/>
    </row>
    <row r="44" spans="1:15" ht="52.95" customHeight="1">
      <c r="A44" s="247"/>
      <c r="B44" s="247"/>
      <c r="C44" s="248"/>
      <c r="D44" s="248"/>
      <c r="E44" s="248"/>
      <c r="F44" s="248"/>
      <c r="G44" s="248"/>
      <c r="H44" s="248"/>
      <c r="I44" s="248"/>
      <c r="J44" s="248"/>
      <c r="K44" s="248"/>
      <c r="L44" s="248"/>
      <c r="M44" s="248"/>
      <c r="N44" s="248"/>
      <c r="O44" s="248"/>
    </row>
    <row r="45" spans="1:15" ht="25.95" customHeight="1">
      <c r="A45" s="247"/>
      <c r="B45" s="247"/>
      <c r="C45" s="248"/>
      <c r="D45" s="248"/>
      <c r="E45" s="248"/>
      <c r="F45" s="248"/>
      <c r="G45" s="248"/>
      <c r="H45" s="248"/>
      <c r="I45" s="248"/>
      <c r="J45" s="248"/>
      <c r="K45" s="248"/>
      <c r="L45" s="248"/>
      <c r="M45" s="248"/>
      <c r="N45" s="248"/>
      <c r="O45" s="248"/>
    </row>
    <row r="46" spans="1:15" ht="58.2" customHeight="1">
      <c r="A46" s="247"/>
      <c r="B46" s="247"/>
      <c r="C46" s="248"/>
      <c r="D46" s="248"/>
      <c r="E46" s="248"/>
      <c r="F46" s="248"/>
      <c r="G46" s="248"/>
      <c r="H46" s="248"/>
      <c r="I46" s="248"/>
      <c r="J46" s="248"/>
      <c r="K46" s="248"/>
      <c r="L46" s="248"/>
      <c r="M46" s="248"/>
      <c r="N46" s="248"/>
      <c r="O46" s="248"/>
    </row>
    <row r="47" spans="1:15" ht="22.95" customHeight="1">
      <c r="A47" s="247"/>
      <c r="B47" s="247"/>
      <c r="C47" s="248"/>
      <c r="D47" s="248"/>
      <c r="E47" s="248"/>
      <c r="F47" s="248"/>
      <c r="G47" s="248"/>
      <c r="H47" s="248"/>
      <c r="I47" s="248"/>
      <c r="J47" s="248"/>
      <c r="K47" s="248"/>
      <c r="L47" s="248"/>
      <c r="M47" s="248"/>
      <c r="N47" s="248"/>
      <c r="O47" s="248"/>
    </row>
    <row r="48" spans="1:15" ht="22.95" customHeight="1">
      <c r="A48" s="247"/>
      <c r="B48" s="247"/>
      <c r="C48" s="248"/>
      <c r="D48" s="248"/>
      <c r="E48" s="248"/>
      <c r="F48" s="248"/>
      <c r="G48" s="248"/>
      <c r="H48" s="248"/>
      <c r="I48" s="248"/>
      <c r="J48" s="248"/>
      <c r="K48" s="248"/>
      <c r="L48" s="248"/>
      <c r="M48" s="248"/>
      <c r="N48" s="248"/>
      <c r="O48" s="248"/>
    </row>
    <row r="49" spans="1:15" ht="22.95" customHeight="1">
      <c r="A49" s="247"/>
      <c r="B49" s="247"/>
      <c r="C49" s="248"/>
      <c r="D49" s="248"/>
      <c r="E49" s="248"/>
      <c r="F49" s="248"/>
      <c r="G49" s="248"/>
      <c r="H49" s="248"/>
      <c r="I49" s="248"/>
      <c r="J49" s="248"/>
      <c r="K49" s="248"/>
      <c r="L49" s="248"/>
      <c r="M49" s="248"/>
      <c r="N49" s="248"/>
      <c r="O49" s="248"/>
    </row>
    <row r="50" spans="1:15" ht="22.95" customHeight="1">
      <c r="A50" s="247"/>
      <c r="B50" s="247"/>
      <c r="C50" s="248"/>
      <c r="D50" s="248"/>
      <c r="E50" s="248"/>
      <c r="F50" s="248"/>
      <c r="G50" s="248"/>
      <c r="H50" s="248"/>
      <c r="I50" s="248"/>
      <c r="J50" s="248"/>
      <c r="K50" s="248"/>
      <c r="L50" s="248"/>
      <c r="M50" s="248"/>
      <c r="N50" s="248"/>
      <c r="O50" s="248"/>
    </row>
    <row r="51" spans="1:15" ht="22.95" customHeight="1">
      <c r="A51" s="247"/>
      <c r="B51" s="247"/>
      <c r="C51" s="248"/>
      <c r="D51" s="248"/>
      <c r="E51" s="248"/>
      <c r="F51" s="248"/>
      <c r="G51" s="248"/>
      <c r="H51" s="248"/>
      <c r="I51" s="248"/>
      <c r="J51" s="248"/>
      <c r="K51" s="248"/>
      <c r="L51" s="248"/>
      <c r="M51" s="248"/>
      <c r="N51" s="248"/>
      <c r="O51" s="248"/>
    </row>
    <row r="52" spans="1:15" ht="22.95" customHeight="1">
      <c r="A52" s="247"/>
      <c r="B52" s="247"/>
      <c r="C52" s="248"/>
      <c r="D52" s="248"/>
      <c r="E52" s="248"/>
      <c r="F52" s="248"/>
      <c r="G52" s="248"/>
      <c r="H52" s="249"/>
      <c r="I52" s="249"/>
      <c r="J52" s="249"/>
      <c r="K52" s="249"/>
      <c r="L52" s="249"/>
      <c r="M52" s="249"/>
      <c r="N52" s="249"/>
      <c r="O52" s="249"/>
    </row>
    <row r="53" spans="1:15" ht="22.95" customHeight="1">
      <c r="A53" s="247"/>
      <c r="B53" s="247"/>
      <c r="C53" s="248"/>
      <c r="D53" s="248"/>
      <c r="E53" s="248"/>
      <c r="F53" s="248"/>
      <c r="G53" s="248"/>
      <c r="H53" s="249"/>
      <c r="I53" s="249"/>
      <c r="J53" s="249"/>
      <c r="K53" s="249"/>
      <c r="L53" s="249"/>
      <c r="M53" s="249"/>
      <c r="N53" s="249"/>
      <c r="O53" s="249"/>
    </row>
    <row r="54" spans="1:15" ht="22.95" customHeight="1">
      <c r="A54" s="247"/>
      <c r="B54" s="247"/>
      <c r="C54" s="248"/>
      <c r="D54" s="248"/>
      <c r="E54" s="248"/>
      <c r="F54" s="248"/>
      <c r="G54" s="248"/>
      <c r="H54" s="249"/>
      <c r="I54" s="249"/>
      <c r="J54" s="249"/>
      <c r="K54" s="249"/>
      <c r="L54" s="249"/>
      <c r="M54" s="249"/>
      <c r="N54" s="249"/>
      <c r="O54" s="249"/>
    </row>
    <row r="55" spans="1:15" ht="22.95" customHeight="1">
      <c r="A55" s="247"/>
      <c r="B55" s="247"/>
      <c r="C55" s="248"/>
      <c r="D55" s="248"/>
      <c r="E55" s="248"/>
      <c r="F55" s="248"/>
      <c r="G55" s="248"/>
      <c r="H55" s="248"/>
      <c r="I55" s="248"/>
      <c r="J55" s="248"/>
      <c r="K55" s="248"/>
      <c r="L55" s="248"/>
      <c r="M55" s="248"/>
      <c r="N55" s="248"/>
      <c r="O55" s="248"/>
    </row>
    <row r="56" spans="1:15" ht="22.95" customHeight="1">
      <c r="A56" s="247"/>
      <c r="B56" s="247"/>
      <c r="C56" s="248"/>
      <c r="D56" s="248"/>
      <c r="E56" s="248"/>
      <c r="F56" s="248"/>
      <c r="G56" s="248"/>
      <c r="H56" s="248"/>
      <c r="I56" s="248"/>
      <c r="J56" s="248"/>
      <c r="K56" s="248"/>
      <c r="L56" s="248"/>
      <c r="M56" s="248"/>
      <c r="N56" s="248"/>
      <c r="O56" s="248"/>
    </row>
    <row r="57" spans="1:15" ht="22.95" customHeight="1">
      <c r="A57" s="247"/>
      <c r="B57" s="247"/>
      <c r="C57" s="248"/>
      <c r="D57" s="248"/>
      <c r="E57" s="248"/>
      <c r="F57" s="248"/>
      <c r="G57" s="248"/>
      <c r="H57" s="248"/>
      <c r="I57" s="248"/>
      <c r="J57" s="248"/>
      <c r="K57" s="248"/>
      <c r="L57" s="248"/>
      <c r="M57" s="248"/>
      <c r="N57" s="248"/>
      <c r="O57" s="248"/>
    </row>
    <row r="58" spans="1:15" ht="22.95" customHeight="1">
      <c r="A58" s="247"/>
      <c r="B58" s="247"/>
      <c r="C58" s="248"/>
      <c r="D58" s="248"/>
      <c r="E58" s="248"/>
      <c r="F58" s="248"/>
      <c r="G58" s="248"/>
      <c r="H58" s="248"/>
      <c r="I58" s="248"/>
      <c r="J58" s="248"/>
      <c r="K58" s="248"/>
      <c r="L58" s="248"/>
      <c r="M58" s="248"/>
      <c r="N58" s="248"/>
      <c r="O58" s="248"/>
    </row>
    <row r="59" spans="1:15" ht="22.95" customHeight="1">
      <c r="A59" s="247"/>
      <c r="B59" s="247"/>
      <c r="C59" s="248"/>
      <c r="D59" s="248"/>
      <c r="E59" s="248"/>
      <c r="F59" s="248"/>
      <c r="G59" s="248"/>
      <c r="H59" s="248"/>
      <c r="I59" s="248"/>
      <c r="J59" s="248"/>
      <c r="K59" s="248"/>
      <c r="L59" s="248"/>
      <c r="M59" s="248"/>
      <c r="N59" s="248"/>
      <c r="O59" s="248"/>
    </row>
    <row r="60" spans="1:15" ht="22.95" customHeight="1">
      <c r="A60" s="247"/>
      <c r="B60" s="247"/>
      <c r="C60" s="248"/>
      <c r="D60" s="248"/>
      <c r="E60" s="248"/>
      <c r="F60" s="248"/>
      <c r="G60" s="248"/>
      <c r="H60" s="248"/>
      <c r="I60" s="248"/>
      <c r="J60" s="248"/>
      <c r="K60" s="248"/>
      <c r="L60" s="248"/>
      <c r="M60" s="248"/>
      <c r="N60" s="248"/>
      <c r="O60" s="248"/>
    </row>
    <row r="61" spans="1:15" ht="22.95" customHeight="1">
      <c r="A61" s="247"/>
      <c r="B61" s="247"/>
      <c r="C61" s="248"/>
      <c r="D61" s="248"/>
      <c r="E61" s="248"/>
      <c r="F61" s="248"/>
      <c r="G61" s="248"/>
      <c r="H61" s="248"/>
      <c r="I61" s="248"/>
      <c r="J61" s="248"/>
      <c r="K61" s="248"/>
      <c r="L61" s="248"/>
      <c r="M61" s="248"/>
      <c r="N61" s="248"/>
      <c r="O61" s="248"/>
    </row>
    <row r="62" spans="1:15" ht="22.95" customHeight="1">
      <c r="A62" s="247"/>
      <c r="B62" s="247"/>
      <c r="C62" s="248"/>
      <c r="D62" s="248"/>
      <c r="E62" s="248"/>
      <c r="F62" s="248"/>
      <c r="G62" s="248"/>
      <c r="H62" s="248"/>
      <c r="I62" s="248"/>
      <c r="J62" s="248"/>
      <c r="K62" s="248"/>
      <c r="L62" s="248"/>
      <c r="M62" s="248"/>
      <c r="N62" s="248"/>
      <c r="O62" s="248"/>
    </row>
    <row r="63" spans="1:15" ht="22.95" customHeight="1">
      <c r="A63" s="247"/>
      <c r="B63" s="247"/>
      <c r="C63" s="248"/>
      <c r="D63" s="248"/>
      <c r="E63" s="248"/>
      <c r="F63" s="248"/>
      <c r="G63" s="248"/>
      <c r="H63" s="248"/>
      <c r="I63" s="248"/>
      <c r="J63" s="248"/>
      <c r="K63" s="248"/>
      <c r="L63" s="248"/>
      <c r="M63" s="248"/>
      <c r="N63" s="248"/>
      <c r="O63" s="248"/>
    </row>
    <row r="64" spans="1:15" ht="22.95" customHeight="1">
      <c r="A64" s="247"/>
      <c r="B64" s="247"/>
      <c r="C64" s="248"/>
      <c r="D64" s="248"/>
      <c r="E64" s="248"/>
      <c r="F64" s="248"/>
      <c r="G64" s="248"/>
      <c r="H64" s="248"/>
      <c r="I64" s="248"/>
      <c r="J64" s="248"/>
      <c r="K64" s="248"/>
      <c r="L64" s="248"/>
      <c r="M64" s="248"/>
      <c r="N64" s="248"/>
      <c r="O64" s="248"/>
    </row>
    <row r="65" spans="1:15" ht="18" customHeight="1">
      <c r="A65" s="163" t="s">
        <v>310</v>
      </c>
      <c r="B65" s="163"/>
      <c r="C65" s="163"/>
      <c r="D65" s="163"/>
      <c r="E65" s="163"/>
      <c r="F65" s="163"/>
      <c r="G65" s="163"/>
      <c r="H65" s="163"/>
      <c r="I65" s="163"/>
      <c r="J65" s="163"/>
      <c r="K65" s="163"/>
      <c r="L65" s="163"/>
      <c r="M65" s="163"/>
      <c r="N65" s="163"/>
      <c r="O65" s="163"/>
    </row>
    <row r="66" spans="1:15" ht="31.2" customHeight="1"/>
    <row r="67" spans="1:15" ht="16.2" customHeight="1"/>
    <row r="69" spans="1:15" ht="28.95" customHeight="1"/>
    <row r="70" spans="1:15" ht="18" customHeight="1"/>
    <row r="72" spans="1:15" ht="31.2" customHeight="1"/>
  </sheetData>
  <sheetProtection selectLockedCells="1"/>
  <mergeCells count="163">
    <mergeCell ref="A65:O65"/>
    <mergeCell ref="A27:O27"/>
    <mergeCell ref="B3:C3"/>
    <mergeCell ref="D3:O3"/>
    <mergeCell ref="B4:C4"/>
    <mergeCell ref="D4:O4"/>
    <mergeCell ref="B5:C5"/>
    <mergeCell ref="D5:H5"/>
    <mergeCell ref="I5:K5"/>
    <mergeCell ref="L5:O5"/>
    <mergeCell ref="B10:C10"/>
    <mergeCell ref="D10:O10"/>
    <mergeCell ref="A13:O13"/>
    <mergeCell ref="A14:B15"/>
    <mergeCell ref="B11:C11"/>
    <mergeCell ref="D11:O11"/>
    <mergeCell ref="G18:K18"/>
    <mergeCell ref="C19:F19"/>
    <mergeCell ref="G19:K19"/>
    <mergeCell ref="A24:O24"/>
    <mergeCell ref="A25:O25"/>
    <mergeCell ref="A26:O26"/>
    <mergeCell ref="B12:C12"/>
    <mergeCell ref="D12:O12"/>
    <mergeCell ref="A1:O1"/>
    <mergeCell ref="B2:C2"/>
    <mergeCell ref="D2:H2"/>
    <mergeCell ref="B6:C6"/>
    <mergeCell ref="D6:O6"/>
    <mergeCell ref="B7:C7"/>
    <mergeCell ref="D7:O7"/>
    <mergeCell ref="I2:O2"/>
    <mergeCell ref="A23:O23"/>
    <mergeCell ref="A21:O21"/>
    <mergeCell ref="A22:O22"/>
    <mergeCell ref="A18:B18"/>
    <mergeCell ref="A19:B19"/>
    <mergeCell ref="B8:C8"/>
    <mergeCell ref="B9:C9"/>
    <mergeCell ref="D8:F8"/>
    <mergeCell ref="D9:F9"/>
    <mergeCell ref="A17:B17"/>
    <mergeCell ref="H9:J9"/>
    <mergeCell ref="C14:F15"/>
    <mergeCell ref="G14:K15"/>
    <mergeCell ref="C16:F16"/>
    <mergeCell ref="G16:K16"/>
    <mergeCell ref="C17:F17"/>
    <mergeCell ref="A16:B16"/>
    <mergeCell ref="G17:K17"/>
    <mergeCell ref="C18:F18"/>
    <mergeCell ref="A30:B30"/>
    <mergeCell ref="C30:G30"/>
    <mergeCell ref="H30:O30"/>
    <mergeCell ref="A31:B31"/>
    <mergeCell ref="C31:G31"/>
    <mergeCell ref="H31:O31"/>
    <mergeCell ref="A28:O28"/>
    <mergeCell ref="A29:B29"/>
    <mergeCell ref="C29:G29"/>
    <mergeCell ref="H29:O29"/>
    <mergeCell ref="C20:F20"/>
    <mergeCell ref="G20:K20"/>
    <mergeCell ref="A20:B20"/>
    <mergeCell ref="A34:B34"/>
    <mergeCell ref="C34:G34"/>
    <mergeCell ref="H34:O34"/>
    <mergeCell ref="A35:B35"/>
    <mergeCell ref="C35:G35"/>
    <mergeCell ref="H35:O35"/>
    <mergeCell ref="A32:B32"/>
    <mergeCell ref="C32:G32"/>
    <mergeCell ref="H32:O32"/>
    <mergeCell ref="A33:B33"/>
    <mergeCell ref="C33:G33"/>
    <mergeCell ref="H33:O33"/>
    <mergeCell ref="A38:B38"/>
    <mergeCell ref="C38:G38"/>
    <mergeCell ref="H38:O38"/>
    <mergeCell ref="A36:B36"/>
    <mergeCell ref="C36:G36"/>
    <mergeCell ref="H36:O36"/>
    <mergeCell ref="A37:B37"/>
    <mergeCell ref="C37:G37"/>
    <mergeCell ref="H37:O37"/>
    <mergeCell ref="A41:B41"/>
    <mergeCell ref="C41:G41"/>
    <mergeCell ref="H41:O41"/>
    <mergeCell ref="A42:B42"/>
    <mergeCell ref="C42:G42"/>
    <mergeCell ref="H42:O42"/>
    <mergeCell ref="A39:B39"/>
    <mergeCell ref="C39:G39"/>
    <mergeCell ref="H39:O39"/>
    <mergeCell ref="A40:B40"/>
    <mergeCell ref="C40:G40"/>
    <mergeCell ref="H40:O40"/>
    <mergeCell ref="A45:B45"/>
    <mergeCell ref="C45:G45"/>
    <mergeCell ref="H45:O45"/>
    <mergeCell ref="A46:B46"/>
    <mergeCell ref="C46:G46"/>
    <mergeCell ref="H46:O46"/>
    <mergeCell ref="A43:B43"/>
    <mergeCell ref="C43:G43"/>
    <mergeCell ref="H43:O43"/>
    <mergeCell ref="A44:B44"/>
    <mergeCell ref="C44:G44"/>
    <mergeCell ref="H44:O44"/>
    <mergeCell ref="A49:B49"/>
    <mergeCell ref="C49:G49"/>
    <mergeCell ref="H49:O49"/>
    <mergeCell ref="A50:B50"/>
    <mergeCell ref="C50:G50"/>
    <mergeCell ref="H50:O50"/>
    <mergeCell ref="A47:B47"/>
    <mergeCell ref="C47:G47"/>
    <mergeCell ref="H47:O47"/>
    <mergeCell ref="A48:B48"/>
    <mergeCell ref="C48:G48"/>
    <mergeCell ref="H48:O48"/>
    <mergeCell ref="A63:B63"/>
    <mergeCell ref="C63:G63"/>
    <mergeCell ref="H63:O63"/>
    <mergeCell ref="A64:B64"/>
    <mergeCell ref="C64:G64"/>
    <mergeCell ref="H64:O64"/>
    <mergeCell ref="A61:B61"/>
    <mergeCell ref="C61:G61"/>
    <mergeCell ref="H61:O61"/>
    <mergeCell ref="A62:B62"/>
    <mergeCell ref="C62:G62"/>
    <mergeCell ref="H62:O62"/>
    <mergeCell ref="A60:B60"/>
    <mergeCell ref="C60:G60"/>
    <mergeCell ref="H60:O60"/>
    <mergeCell ref="A57:B57"/>
    <mergeCell ref="C57:G57"/>
    <mergeCell ref="H57:O57"/>
    <mergeCell ref="A58:B58"/>
    <mergeCell ref="C58:G58"/>
    <mergeCell ref="H58:O58"/>
    <mergeCell ref="A59:B59"/>
    <mergeCell ref="C59:G59"/>
    <mergeCell ref="H59:O59"/>
    <mergeCell ref="A56:B56"/>
    <mergeCell ref="C56:G56"/>
    <mergeCell ref="H56:O56"/>
    <mergeCell ref="A53:B53"/>
    <mergeCell ref="C53:G53"/>
    <mergeCell ref="H53:O53"/>
    <mergeCell ref="A54:B54"/>
    <mergeCell ref="C54:G54"/>
    <mergeCell ref="H54:O54"/>
    <mergeCell ref="A51:B51"/>
    <mergeCell ref="C51:G51"/>
    <mergeCell ref="H51:O51"/>
    <mergeCell ref="A52:B52"/>
    <mergeCell ref="C52:G52"/>
    <mergeCell ref="H52:O52"/>
    <mergeCell ref="A55:B55"/>
    <mergeCell ref="C55:G55"/>
    <mergeCell ref="H55:O55"/>
  </mergeCells>
  <hyperlinks>
    <hyperlink ref="P1" location="'Index '!A1" display="Index"/>
  </hyperlinks>
  <pageMargins left="0.62992125984251968" right="0.27559055118110237" top="1.1417322834645669" bottom="0.74803149606299213" header="0.31496062992125984" footer="0.31496062992125984"/>
  <pageSetup paperSize="9" scale="89" fitToHeight="0" pageOrder="overThenDown" orientation="portrait" r:id="rId1"/>
  <headerFooter>
    <oddHeader xml:space="preserve">&amp;L&amp;G
</oddHeader>
    <oddFooter>Page &amp;P</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P c D A A B Q S w M E F A A C A A g A B 5 D t U o 1 G x X + k A A A A 9 Q A A A B I A H A B D b 2 5 m a W c v U G F j a 2 F n Z S 5 4 b W w g o h g A K K A U A A A A A A A A A A A A A A A A A A A A A A A A A A A A h Y + x D o I w F E V / h X S n r d V B y a M M T i Z i T E y M a w M V G u F h a L H 8 m 4 O f 5 C + I U d T N 8 Z 5 7 h n v v 1 x s k f V 0 F F 9 1 a 0 2 B M J p S T Q G P W 5 A a L m H T u G M 5 J I m G r s p M q d D D I a K P e 5 j E p n T t H j H n v q Z / S p i 2 Y 4 H z C D u l 6 l 5 W 6 V u Q j m / 9 y a N A 6 h Z k m E v a v M V L Q x Y w K I S g H N j J I D X 5 7 M c x 9 t j 8 Q l l 3 l u l Z L j e F q A 2 y M w N 4 X 5 A N Q S w M E F A A C A A g A B 5 D t 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e Q 7 V J p 9 I S X 8 Q A A A J w B A A A T A B w A R m 9 y b X V s Y X M v U 2 V j d G l v b j E u b S C i G A A o o B Q A A A A A A A A A A A A A A A A A A A A A A A A A A A B 1 j k F r g 0 A Q h e + C / 2 H Z X h Q k a C 8 t D R 7 E B H J K S 1 b o Q T x s z D Q J W X f K 7 F o a x P / e L S t J C e l c B t 6 b + d 4 z 0 N o j a i b 8 z u Z h E A b m I A l 2 T F T F e l F s F o L l T I E N A + Z G Y E 8 t O G X 5 3 Y K a l T 0 R a P u O d N o i n q J 4 q N e y g 5 x f n n k z 1 i V q 6 6 6 a x D M e + B t h h 9 Z l r E D u g A x 3 w E p u F c w m Z 9 I j H 5 e w e t I L p U Q r l S S T W + q h i S / I 8 i D 1 3 h G r 8 y d c c R V J b T 6 Q u h J V 3 + l f 0 0 R 3 8 p N h 4 K 8 r U Q i W P a d p 9 v K Y p k 8 8 Y d b d M 6 n P 4 3 g N 2 k C H X + 7 V E / 9 U 9 8 Y k R z e N k j v 8 M Q 6 D o / 6 P O / 8 B U E s B A i 0 A F A A C A A g A B 5 D t U o 1 G x X + k A A A A 9 Q A A A B I A A A A A A A A A A A A A A A A A A A A A A E N v b m Z p Z y 9 Q Y W N r Y W d l L n h t b F B L A Q I t A B Q A A g A I A A e Q 7 V I P y u m r p A A A A O k A A A A T A A A A A A A A A A A A A A A A A P A A A A B b Q 2 9 u d G V u d F 9 U e X B l c 1 0 u e G 1 s U E s B A i 0 A F A A C A A g A B 5 D t U m n 0 h J f x A A A A n A E A A B M A A A A A A A A A A A A A A A A A 4 Q E A A E Z v c m 1 1 b G F z L 1 N l Y 3 R p b 2 4 x L m 1 Q S w U G A A A A A A M A A w D C A A A A H w 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v w Y A A A A A A A C d B 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1 R B T k R B U k R T 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Q 2 9 1 b n Q i I F Z h b H V l P S J s M C I g L z 4 8 R W 5 0 c n k g V H l w Z T 0 i R m l s b E V y c m 9 y Q 2 9 k Z S I g V m F s d W U 9 I n N V b m t u b 3 d u I i A v P j x F b n R y e S B U e X B l P S J G a W x s R X J y b 3 J D b 3 V u d C I g V m F s d W U 9 I m w w I i A v P j x F b n R y e S B U e X B l P S J G a W x s T G F z d F V w Z G F 0 Z W Q i I F Z h b H V l P S J k M j A y M S 0 w N y 0 x M 1 Q x M j o y O D o 1 O C 4 4 O D E 2 M D Y y W i I g L z 4 8 R W 5 0 c n k g V H l w Z T 0 i R m l s b F N 0 Y X R 1 c y I g V m F s d W U 9 I n N X Y W l 0 a W 5 n R m 9 y R X h j Z W x S Z W Z y Z X N o I i A v P j w v U 3 R h Y m x l R W 5 0 c m l l c z 4 8 L 0 l 0 Z W 0 + P E l 0 Z W 0 + P E l 0 Z W 1 M b 2 N h d G l v b j 4 8 S X R l b V R 5 c G U + R m 9 y b X V s Y T w v S X R l b V R 5 c G U + P E l 0 Z W 1 Q Y X R o P l N l Y 3 R p b 2 4 x L 1 N U Q U 5 E Q V J E U y 9 T b 3 V y Y 2 U 8 L 0 l 0 Z W 1 Q Y X R o P j w v S X R l b U x v Y 2 F 0 a W 9 u P j x T d G F i b G V F b n R y a W V z I C 8 + P C 9 J d G V t P j x J d G V t P j x J d G V t T G 9 j Y X R p b 2 4 + P E l 0 Z W 1 U e X B l P k Z v c m 1 1 b G E 8 L 0 l 0 Z W 1 U e X B l P j x J d G V t U G F 0 a D 5 T Z W N 0 a W 9 u M S 9 T V E F O R E F S R F M v U H J v b W 9 0 Z W Q l M j B I Z W F k Z X J z P C 9 J d G V t U G F 0 a D 4 8 L 0 l 0 Z W 1 M b 2 N h d G l v b j 4 8 U 3 R h Y m x l R W 5 0 c m l l c y A v P j w v S X R l b T 4 8 S X R l b T 4 8 S X R l b U x v Y 2 F 0 a W 9 u P j x J d G V t V H l w Z T 5 G b 3 J t d W x h P C 9 J d G V t V H l w Z T 4 8 S X R l b V B h d G g + U 2 V j d G l v b j E v U 1 R B T k R B U k R T L 0 N o Y W 5 n Z W Q l M j B U e X B l P C 9 J d G V t U G F 0 a D 4 8 L 0 l 0 Z W 1 M b 2 N h d G l v b j 4 8 U 3 R h Y m x l R W 5 0 c m l l c y A v P j w v S X R l b T 4 8 S X R l b T 4 8 S X R l b U x v Y 2 F 0 a W 9 u P j x J d G V t V H l w Z T 5 G b 3 J t d W x h P C 9 J d G V t V H l w Z T 4 8 S X R l b V B h d G g + U 2 V j d G l v b j E v U 1 R B T k R B U k R T L 1 J l b W 9 2 Z W Q l M j B D b 2 x 1 b W 5 z P C 9 J d G V t U G F 0 a D 4 8 L 0 l 0 Z W 1 M b 2 N h d G l v b j 4 8 U 3 R h Y m x l R W 5 0 c m l l c y A v P j w v S X R l b T 4 8 L 0 l 0 Z W 1 z P j w v T G 9 j Y W x Q Y W N r Y W d l T W V 0 Y W R h d G F G a W x l P h Y A A A B Q S w U G A A A A A A A A A A A A A A A A A A A A A A A A J g E A A A E A A A D Q j J 3 f A R X R E Y x 6 A M B P w p f r A Q A A A N N g B t W j F f 9 K n 4 C p m x q V t I s A A A A A A g A A A A A A E G Y A A A A B A A A g A A A A Z F b Q u e B v a N y Z 0 k Z o T i / 1 H C D U v a Z Z e N D p G q r D k T V D l H 4 A A A A A D o A A A A A C A A A g A A A A q z H K T + h R f P / v Z D s o a W 9 s V 5 U S N V R A D S t w n y P w I m s m Y G p Q A A A A j s q U J N D p x X t w A 9 M 2 a u t v N g v X I R D w 3 N v h 5 p 7 6 I j C u m U N u u 3 o s B + K H m 4 H f o L d S X 1 + Z Y P x f y R K l Z y V S k E w b Y B n c I c y f h S V k h g r K c d M z + n 6 I K r 9 A A A A A y I B N 7 d + Z P w P D I M b N 2 V 9 O j 8 E R L u p i Y B N q X 5 E y z a t X 9 e R E F 4 N R b B W G Y 2 7 D 1 W w 3 c l u 9 / B Z V v t Z f 3 z A C B b R B 7 P A d 4 w = = < / D a t a M a s h u p > 
</file>

<file path=customXml/itemProps1.xml><?xml version="1.0" encoding="utf-8"?>
<ds:datastoreItem xmlns:ds="http://schemas.openxmlformats.org/officeDocument/2006/customXml" ds:itemID="{B2B18E31-C24B-430B-A2C6-5B88EEB45B3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129</vt:i4>
      </vt:variant>
    </vt:vector>
  </HeadingPairs>
  <TitlesOfParts>
    <vt:vector size="146" baseType="lpstr">
      <vt:lpstr>Index </vt:lpstr>
      <vt:lpstr>F02 Application Form</vt:lpstr>
      <vt:lpstr>F03 App Rev &amp; F03-01 Aud Pln</vt:lpstr>
      <vt:lpstr>F03A Audit Planning for 3 years</vt:lpstr>
      <vt:lpstr>F-03 Auditor(s) Declaration</vt:lpstr>
      <vt:lpstr>F05&amp;F06 S1Plan&amp;Schedule</vt:lpstr>
      <vt:lpstr>F07 S1Opening&amp;Closing Meeting</vt:lpstr>
      <vt:lpstr>F09A S1Report</vt:lpstr>
      <vt:lpstr>F11&amp;F12 S2Plan&amp;Schedule</vt:lpstr>
      <vt:lpstr>F07 S2 Open&amp;Clos Meeting</vt:lpstr>
      <vt:lpstr>F15A S2Report</vt:lpstr>
      <vt:lpstr>F16&amp;F17 CAR</vt:lpstr>
      <vt:lpstr>AUD-F-17 CAR</vt:lpstr>
      <vt:lpstr>AUD-F-21 Draft</vt:lpstr>
      <vt:lpstr>AUD-F-22-REVIEW REPORT</vt:lpstr>
      <vt:lpstr>DATA</vt:lpstr>
      <vt:lpstr>LIST</vt:lpstr>
      <vt:lpstr>APPD</vt:lpstr>
      <vt:lpstr>APPLIDATE</vt:lpstr>
      <vt:lpstr>APPRD</vt:lpstr>
      <vt:lpstr>AUDDEC1</vt:lpstr>
      <vt:lpstr>AUDDEC2</vt:lpstr>
      <vt:lpstr>AUDDEC3</vt:lpstr>
      <vt:lpstr>AUDDEC4</vt:lpstr>
      <vt:lpstr>AUDITLANG</vt:lpstr>
      <vt:lpstr>AUDITNUM</vt:lpstr>
      <vt:lpstr>AUDITOR1</vt:lpstr>
      <vt:lpstr>AUDITOR2</vt:lpstr>
      <vt:lpstr>AUDITOR3</vt:lpstr>
      <vt:lpstr>AUDITOR4</vt:lpstr>
      <vt:lpstr>AUDITTYPE</vt:lpstr>
      <vt:lpstr>AUDITTYPE2</vt:lpstr>
      <vt:lpstr>BAO</vt:lpstr>
      <vt:lpstr>CARDATE1</vt:lpstr>
      <vt:lpstr>CC1DESIG</vt:lpstr>
      <vt:lpstr>CC1NAME</vt:lpstr>
      <vt:lpstr>CC2DESIG</vt:lpstr>
      <vt:lpstr>CC2NAME</vt:lpstr>
      <vt:lpstr>CERTSTD</vt:lpstr>
      <vt:lpstr>'F02 Application Form'!Check10</vt:lpstr>
      <vt:lpstr>'F02 Application Form'!Check11</vt:lpstr>
      <vt:lpstr>'F02 Application Form'!Check12</vt:lpstr>
      <vt:lpstr>'F02 Application Form'!Check7</vt:lpstr>
      <vt:lpstr>'F02 Application Form'!Check9</vt:lpstr>
      <vt:lpstr>CIFIADATE</vt:lpstr>
      <vt:lpstr>CIFMRMDATE</vt:lpstr>
      <vt:lpstr>CONTACTNUM</vt:lpstr>
      <vt:lpstr>CONTACTPERS</vt:lpstr>
      <vt:lpstr>CORRECTION1</vt:lpstr>
      <vt:lpstr>CORRECTIVEACTION1</vt:lpstr>
      <vt:lpstr>DESIGNATION</vt:lpstr>
      <vt:lpstr>DOCDATE</vt:lpstr>
      <vt:lpstr>'F02 Application Form'!Dropdown1</vt:lpstr>
      <vt:lpstr>EFFECTIVEPERS</vt:lpstr>
      <vt:lpstr>ELEVENMONTH</vt:lpstr>
      <vt:lpstr>EMAILID</vt:lpstr>
      <vt:lpstr>EMPLOYEENUM</vt:lpstr>
      <vt:lpstr>GZA</vt:lpstr>
      <vt:lpstr>IAD</vt:lpstr>
      <vt:lpstr>IAFCODE</vt:lpstr>
      <vt:lpstr>ICCODE</vt:lpstr>
      <vt:lpstr>ID</vt:lpstr>
      <vt:lpstr>LARECOMMEND</vt:lpstr>
      <vt:lpstr>LEGAL</vt:lpstr>
      <vt:lpstr>May_23</vt:lpstr>
      <vt:lpstr>MED</vt:lpstr>
      <vt:lpstr>MOA</vt:lpstr>
      <vt:lpstr>MRMD</vt:lpstr>
      <vt:lpstr>NOE</vt:lpstr>
      <vt:lpstr>NOS</vt:lpstr>
      <vt:lpstr>OBSQTY</vt:lpstr>
      <vt:lpstr>'F09A S1Report'!OLE_LINK1</vt:lpstr>
      <vt:lpstr>'F15A S2Report'!OLE_LINK1</vt:lpstr>
      <vt:lpstr>'F09A S1Report'!OLE_LINK3</vt:lpstr>
      <vt:lpstr>ORGADD</vt:lpstr>
      <vt:lpstr>ORGN</vt:lpstr>
      <vt:lpstr>OUTSOURCING</vt:lpstr>
      <vt:lpstr>'AUD-F-21 Draft'!Print_Area</vt:lpstr>
      <vt:lpstr>'F02 Application Form'!Print_Area</vt:lpstr>
      <vt:lpstr>'F03 App Rev &amp; F03-01 Aud Pln'!Print_Area</vt:lpstr>
      <vt:lpstr>'F-03 Auditor(s) Declaration'!Print_Area</vt:lpstr>
      <vt:lpstr>'F03A Audit Planning for 3 years'!Print_Area</vt:lpstr>
      <vt:lpstr>'F05&amp;F06 S1Plan&amp;Schedule'!Print_Area</vt:lpstr>
      <vt:lpstr>'F07 S1Opening&amp;Closing Meeting'!Print_Area</vt:lpstr>
      <vt:lpstr>'F07 S2 Open&amp;Clos Meeting'!Print_Area</vt:lpstr>
      <vt:lpstr>'F09A S1Report'!Print_Area</vt:lpstr>
      <vt:lpstr>'F11&amp;F12 S2Plan&amp;Schedule'!Print_Area</vt:lpstr>
      <vt:lpstr>'F15A S2Report'!Print_Area</vt:lpstr>
      <vt:lpstr>'F16&amp;F17 CAR'!Print_Area</vt:lpstr>
      <vt:lpstr>PROCESSDEPT1</vt:lpstr>
      <vt:lpstr>PROCESSDEPT2</vt:lpstr>
      <vt:lpstr>PROCESSDEPT3</vt:lpstr>
      <vt:lpstr>RDHOD</vt:lpstr>
      <vt:lpstr>RDREV</vt:lpstr>
      <vt:lpstr>RISK</vt:lpstr>
      <vt:lpstr>RN</vt:lpstr>
      <vt:lpstr>ROLE1</vt:lpstr>
      <vt:lpstr>ROLE2</vt:lpstr>
      <vt:lpstr>ROLE3</vt:lpstr>
      <vt:lpstr>ROLE4</vt:lpstr>
      <vt:lpstr>ROOTCAUSE1</vt:lpstr>
      <vt:lpstr>S</vt:lpstr>
      <vt:lpstr>SCOPE</vt:lpstr>
      <vt:lpstr>ST1AUDDATE1</vt:lpstr>
      <vt:lpstr>ST1AUDDATE2</vt:lpstr>
      <vt:lpstr>ST1AUDPLAN</vt:lpstr>
      <vt:lpstr>ST1CLAUSE1</vt:lpstr>
      <vt:lpstr>ST1CLAUSE2</vt:lpstr>
      <vt:lpstr>ST1MANDAY1</vt:lpstr>
      <vt:lpstr>ST1MANDAY2</vt:lpstr>
      <vt:lpstr>ST1MANDAY3</vt:lpstr>
      <vt:lpstr>ST1MANDAY4</vt:lpstr>
      <vt:lpstr>ST1OBS1</vt:lpstr>
      <vt:lpstr>ST1OBS2</vt:lpstr>
      <vt:lpstr>ST1OBSQTY</vt:lpstr>
      <vt:lpstr>ST2AUDDATE1</vt:lpstr>
      <vt:lpstr>ST2AUDDATE2</vt:lpstr>
      <vt:lpstr>ST2AUDPLAN</vt:lpstr>
      <vt:lpstr>ST2CLAUSE1</vt:lpstr>
      <vt:lpstr>ST2CLAUSE2</vt:lpstr>
      <vt:lpstr>ST2CLAUSE3</vt:lpstr>
      <vt:lpstr>ST2CLAUSE4</vt:lpstr>
      <vt:lpstr>ST2MANDAY1</vt:lpstr>
      <vt:lpstr>ST2MANDAY2</vt:lpstr>
      <vt:lpstr>ST2MANDAY3</vt:lpstr>
      <vt:lpstr>ST2MANDAY4</vt:lpstr>
      <vt:lpstr>ST2MINNC1</vt:lpstr>
      <vt:lpstr>ST2MINNC2</vt:lpstr>
      <vt:lpstr>ST2MINNCCL1</vt:lpstr>
      <vt:lpstr>ST2MINNCCL2</vt:lpstr>
      <vt:lpstr>ST2MINNCQTY</vt:lpstr>
      <vt:lpstr>ST2OBS1</vt:lpstr>
      <vt:lpstr>ST2OBS2</vt:lpstr>
      <vt:lpstr>ST2OBS3</vt:lpstr>
      <vt:lpstr>ST2OBS4</vt:lpstr>
      <vt:lpstr>ST2OBSQTY</vt:lpstr>
      <vt:lpstr>STANDARD</vt:lpstr>
      <vt:lpstr>STANDARD1</vt:lpstr>
      <vt:lpstr>STANDARD2</vt:lpstr>
      <vt:lpstr>STANDARD3</vt:lpstr>
      <vt:lpstr>STANDARD4</vt:lpstr>
      <vt:lpstr>STANDARD5</vt:lpstr>
      <vt:lpstr>TOTALMD</vt:lpstr>
      <vt:lpstr>TYPENC1</vt:lpstr>
      <vt:lpstr>TYPENC2</vt:lpstr>
      <vt:lpstr>TYPENC3</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INTERCERT</dc:creator>
  <cp:lastModifiedBy>dell</cp:lastModifiedBy>
  <cp:lastPrinted>2024-01-02T13:14:53Z</cp:lastPrinted>
  <dcterms:created xsi:type="dcterms:W3CDTF">2018-06-23T05:31:07Z</dcterms:created>
  <dcterms:modified xsi:type="dcterms:W3CDTF">2024-09-21T12:09:45Z</dcterms:modified>
</cp:coreProperties>
</file>